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0" yWindow="0" windowWidth="14220" windowHeight="6585"/>
  </bookViews>
  <sheets>
    <sheet name="Comparison" sheetId="1" r:id="rId1"/>
    <sheet name="Amortization-Variable" sheetId="2" state="hidden" r:id="rId2"/>
    <sheet name="Amortization-Fixed" sheetId="4" state="hidden" r:id="rId3"/>
  </sheets>
  <definedNames>
    <definedName name="_xlnm.Print_Area" localSheetId="0">Comparison!#REF!</definedName>
    <definedName name="_xlnm.Print_Titles" localSheetId="1">'Amortization-Variable'!$1:$11</definedName>
  </definedNames>
  <calcPr calcId="145621"/>
</workbook>
</file>

<file path=xl/calcChain.xml><?xml version="1.0" encoding="utf-8"?>
<calcChain xmlns="http://schemas.openxmlformats.org/spreadsheetml/2006/main">
  <c r="G6" i="4" l="1"/>
  <c r="D14" i="4"/>
  <c r="C6" i="2" l="1"/>
  <c r="K6" i="2"/>
  <c r="F6" i="2"/>
  <c r="G6" i="2"/>
  <c r="A6" i="2"/>
  <c r="A2" i="4" l="1"/>
  <c r="P8" i="4" s="1"/>
  <c r="Q262" i="4"/>
  <c r="N22" i="4"/>
  <c r="N23" i="4"/>
  <c r="N24" i="4"/>
  <c r="N25" i="4"/>
  <c r="D8" i="2"/>
  <c r="I9" i="2" s="1"/>
  <c r="N262" i="4"/>
  <c r="N261" i="4"/>
  <c r="N260" i="4"/>
  <c r="N259" i="4"/>
  <c r="N258" i="4"/>
  <c r="N257" i="4"/>
  <c r="N256" i="4"/>
  <c r="N255" i="4"/>
  <c r="N254" i="4"/>
  <c r="N253" i="4"/>
  <c r="N252" i="4"/>
  <c r="N251" i="4"/>
  <c r="N250" i="4"/>
  <c r="N249" i="4"/>
  <c r="N248" i="4"/>
  <c r="N247" i="4"/>
  <c r="N246" i="4"/>
  <c r="N245" i="4"/>
  <c r="N244" i="4"/>
  <c r="N243" i="4"/>
  <c r="N242" i="4"/>
  <c r="N241" i="4"/>
  <c r="N240" i="4"/>
  <c r="N239" i="4"/>
  <c r="N238" i="4"/>
  <c r="N237" i="4"/>
  <c r="N236" i="4"/>
  <c r="N235" i="4"/>
  <c r="N234" i="4"/>
  <c r="N233" i="4"/>
  <c r="N232" i="4"/>
  <c r="N231" i="4"/>
  <c r="N230" i="4"/>
  <c r="N229" i="4"/>
  <c r="N228" i="4"/>
  <c r="N227" i="4"/>
  <c r="N226" i="4"/>
  <c r="N225" i="4"/>
  <c r="N224" i="4"/>
  <c r="N223" i="4"/>
  <c r="N222" i="4"/>
  <c r="N221" i="4"/>
  <c r="N220" i="4"/>
  <c r="N219" i="4"/>
  <c r="N218" i="4"/>
  <c r="N217" i="4"/>
  <c r="N216" i="4"/>
  <c r="N215" i="4"/>
  <c r="N214" i="4"/>
  <c r="N213" i="4"/>
  <c r="N212" i="4"/>
  <c r="N211" i="4"/>
  <c r="N210" i="4"/>
  <c r="N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M22" i="4"/>
  <c r="M23" i="4" s="1"/>
  <c r="M24" i="4" s="1"/>
  <c r="M25" i="4" s="1"/>
  <c r="M26" i="4" s="1"/>
  <c r="M27" i="4" s="1"/>
  <c r="M28" i="4" s="1"/>
  <c r="M29" i="4" s="1"/>
  <c r="M30" i="4" s="1"/>
  <c r="M31" i="4" s="1"/>
  <c r="M32" i="4" s="1"/>
  <c r="M33" i="4" s="1"/>
  <c r="M34" i="4" s="1"/>
  <c r="M35" i="4" s="1"/>
  <c r="M36" i="4" s="1"/>
  <c r="M37" i="4" s="1"/>
  <c r="M38" i="4" s="1"/>
  <c r="M39" i="4" s="1"/>
  <c r="M40" i="4" s="1"/>
  <c r="M41" i="4" s="1"/>
  <c r="M42" i="4" s="1"/>
  <c r="M43" i="4" s="1"/>
  <c r="M44" i="4" s="1"/>
  <c r="M45" i="4" s="1"/>
  <c r="M46" i="4" s="1"/>
  <c r="M47" i="4" s="1"/>
  <c r="M48" i="4" s="1"/>
  <c r="M49" i="4" s="1"/>
  <c r="M50" i="4" s="1"/>
  <c r="M51" i="4" s="1"/>
  <c r="M52" i="4" s="1"/>
  <c r="M53" i="4" s="1"/>
  <c r="M54" i="4" s="1"/>
  <c r="M55" i="4" s="1"/>
  <c r="M56" i="4" s="1"/>
  <c r="M57" i="4" s="1"/>
  <c r="M58" i="4" s="1"/>
  <c r="M59" i="4" s="1"/>
  <c r="M60" i="4" s="1"/>
  <c r="M61" i="4" s="1"/>
  <c r="M62" i="4" s="1"/>
  <c r="M63" i="4" s="1"/>
  <c r="M64" i="4" s="1"/>
  <c r="M65" i="4" s="1"/>
  <c r="M66" i="4" s="1"/>
  <c r="M67" i="4" s="1"/>
  <c r="M68" i="4" s="1"/>
  <c r="M69" i="4" s="1"/>
  <c r="M70" i="4" s="1"/>
  <c r="M71" i="4" s="1"/>
  <c r="M72" i="4" s="1"/>
  <c r="M73" i="4" s="1"/>
  <c r="M74" i="4" s="1"/>
  <c r="M75" i="4" s="1"/>
  <c r="M76" i="4" s="1"/>
  <c r="M77" i="4" s="1"/>
  <c r="M78" i="4" s="1"/>
  <c r="M79" i="4" s="1"/>
  <c r="M80" i="4" s="1"/>
  <c r="M81" i="4" s="1"/>
  <c r="M82" i="4" s="1"/>
  <c r="M83" i="4" s="1"/>
  <c r="M84" i="4" s="1"/>
  <c r="M85" i="4" s="1"/>
  <c r="M86" i="4" s="1"/>
  <c r="M87" i="4" s="1"/>
  <c r="M88" i="4" s="1"/>
  <c r="M89" i="4" s="1"/>
  <c r="M90" i="4" s="1"/>
  <c r="M91" i="4" s="1"/>
  <c r="M92" i="4" s="1"/>
  <c r="M93" i="4" s="1"/>
  <c r="M94" i="4" s="1"/>
  <c r="M95" i="4" s="1"/>
  <c r="M96" i="4" s="1"/>
  <c r="M97" i="4" s="1"/>
  <c r="M98" i="4" s="1"/>
  <c r="M99" i="4" s="1"/>
  <c r="M100" i="4" s="1"/>
  <c r="M101" i="4" s="1"/>
  <c r="M102" i="4" s="1"/>
  <c r="M103" i="4" s="1"/>
  <c r="M104" i="4" s="1"/>
  <c r="M105" i="4" s="1"/>
  <c r="M106" i="4" s="1"/>
  <c r="M107" i="4" s="1"/>
  <c r="M108" i="4" s="1"/>
  <c r="M109" i="4" s="1"/>
  <c r="M110" i="4" s="1"/>
  <c r="M111" i="4" s="1"/>
  <c r="M112" i="4" s="1"/>
  <c r="M113" i="4" s="1"/>
  <c r="M114" i="4" s="1"/>
  <c r="M115" i="4" s="1"/>
  <c r="M116" i="4" s="1"/>
  <c r="M117" i="4" s="1"/>
  <c r="M118" i="4" s="1"/>
  <c r="M119" i="4" s="1"/>
  <c r="M120" i="4" s="1"/>
  <c r="M121" i="4" s="1"/>
  <c r="M122" i="4" s="1"/>
  <c r="M123" i="4" s="1"/>
  <c r="M124" i="4" s="1"/>
  <c r="M125" i="4" s="1"/>
  <c r="M126" i="4" s="1"/>
  <c r="M127" i="4" s="1"/>
  <c r="M128" i="4" s="1"/>
  <c r="M129" i="4" s="1"/>
  <c r="M130" i="4" s="1"/>
  <c r="M131" i="4" s="1"/>
  <c r="M132" i="4" s="1"/>
  <c r="M133" i="4" s="1"/>
  <c r="M134" i="4" s="1"/>
  <c r="M135" i="4" s="1"/>
  <c r="M136" i="4" s="1"/>
  <c r="M137" i="4" s="1"/>
  <c r="M138" i="4" s="1"/>
  <c r="M139" i="4" s="1"/>
  <c r="M140" i="4" s="1"/>
  <c r="M141" i="4" s="1"/>
  <c r="M142" i="4" s="1"/>
  <c r="M143" i="4" s="1"/>
  <c r="M144" i="4" s="1"/>
  <c r="M145" i="4" s="1"/>
  <c r="M146" i="4" s="1"/>
  <c r="M147" i="4" s="1"/>
  <c r="M148" i="4" s="1"/>
  <c r="M149" i="4" s="1"/>
  <c r="M150" i="4" s="1"/>
  <c r="M151" i="4" s="1"/>
  <c r="M152" i="4" s="1"/>
  <c r="M153" i="4" s="1"/>
  <c r="M154" i="4" s="1"/>
  <c r="M155" i="4" s="1"/>
  <c r="M156" i="4" s="1"/>
  <c r="M157" i="4" s="1"/>
  <c r="M158" i="4" s="1"/>
  <c r="M159" i="4" s="1"/>
  <c r="M160" i="4" s="1"/>
  <c r="M161" i="4" s="1"/>
  <c r="M162" i="4" s="1"/>
  <c r="M163" i="4" s="1"/>
  <c r="M164" i="4" s="1"/>
  <c r="M165" i="4" s="1"/>
  <c r="M166" i="4" s="1"/>
  <c r="M167" i="4" s="1"/>
  <c r="M168" i="4" s="1"/>
  <c r="M169" i="4" s="1"/>
  <c r="M170" i="4" s="1"/>
  <c r="M171" i="4" s="1"/>
  <c r="M172" i="4" s="1"/>
  <c r="M173" i="4" s="1"/>
  <c r="M174" i="4" s="1"/>
  <c r="M175" i="4" s="1"/>
  <c r="M176" i="4" s="1"/>
  <c r="M177" i="4" s="1"/>
  <c r="M178" i="4" s="1"/>
  <c r="M179" i="4" s="1"/>
  <c r="M180" i="4" s="1"/>
  <c r="M181" i="4" s="1"/>
  <c r="M182" i="4" s="1"/>
  <c r="M183" i="4" s="1"/>
  <c r="M184" i="4" s="1"/>
  <c r="M185" i="4" s="1"/>
  <c r="M186" i="4" s="1"/>
  <c r="M187" i="4" s="1"/>
  <c r="M188" i="4" s="1"/>
  <c r="M189" i="4" s="1"/>
  <c r="M190" i="4" s="1"/>
  <c r="M191" i="4" s="1"/>
  <c r="M192" i="4" s="1"/>
  <c r="M193" i="4" s="1"/>
  <c r="M194" i="4" s="1"/>
  <c r="M195" i="4" s="1"/>
  <c r="M196" i="4" s="1"/>
  <c r="M197" i="4" s="1"/>
  <c r="M198" i="4" s="1"/>
  <c r="M199" i="4" s="1"/>
  <c r="M200" i="4" s="1"/>
  <c r="M201" i="4" s="1"/>
  <c r="M202" i="4" s="1"/>
  <c r="M203" i="4" s="1"/>
  <c r="M204" i="4" s="1"/>
  <c r="M205" i="4" s="1"/>
  <c r="M206" i="4" s="1"/>
  <c r="M207" i="4" s="1"/>
  <c r="M208" i="4" s="1"/>
  <c r="M209" i="4" s="1"/>
  <c r="M210" i="4" s="1"/>
  <c r="M211" i="4" s="1"/>
  <c r="M212" i="4" s="1"/>
  <c r="M213" i="4" s="1"/>
  <c r="M214" i="4" s="1"/>
  <c r="M215" i="4" s="1"/>
  <c r="M216" i="4" s="1"/>
  <c r="M217" i="4" s="1"/>
  <c r="M218" i="4" s="1"/>
  <c r="M219" i="4" s="1"/>
  <c r="M220" i="4" s="1"/>
  <c r="M221" i="4" s="1"/>
  <c r="M222" i="4" s="1"/>
  <c r="M223" i="4" s="1"/>
  <c r="M224" i="4" s="1"/>
  <c r="M225" i="4" s="1"/>
  <c r="M226" i="4" s="1"/>
  <c r="M227" i="4" s="1"/>
  <c r="M228" i="4" s="1"/>
  <c r="M229" i="4" s="1"/>
  <c r="M230" i="4" s="1"/>
  <c r="M231" i="4" s="1"/>
  <c r="M232" i="4" s="1"/>
  <c r="M233" i="4" s="1"/>
  <c r="M234" i="4" s="1"/>
  <c r="M235" i="4" s="1"/>
  <c r="M236" i="4" s="1"/>
  <c r="M237" i="4" s="1"/>
  <c r="M238" i="4" s="1"/>
  <c r="M239" i="4" s="1"/>
  <c r="M240" i="4" s="1"/>
  <c r="M241" i="4" s="1"/>
  <c r="M242" i="4" s="1"/>
  <c r="M243" i="4" s="1"/>
  <c r="M244" i="4" s="1"/>
  <c r="M245" i="4" s="1"/>
  <c r="M246" i="4" s="1"/>
  <c r="M247" i="4" s="1"/>
  <c r="M248" i="4" s="1"/>
  <c r="M249" i="4" s="1"/>
  <c r="M250" i="4" s="1"/>
  <c r="M251" i="4" s="1"/>
  <c r="M252" i="4" s="1"/>
  <c r="M253" i="4" s="1"/>
  <c r="M254" i="4" s="1"/>
  <c r="M255" i="4" s="1"/>
  <c r="M256" i="4" s="1"/>
  <c r="M257" i="4" s="1"/>
  <c r="M258" i="4" s="1"/>
  <c r="M259" i="4" s="1"/>
  <c r="M260" i="4" s="1"/>
  <c r="M261" i="4" s="1"/>
  <c r="M262" i="4" s="1"/>
  <c r="P15" i="4"/>
  <c r="P14" i="4"/>
  <c r="W23" i="4" s="1"/>
  <c r="Q6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A23" i="4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B22" i="4"/>
  <c r="A22" i="4"/>
  <c r="D15" i="4"/>
  <c r="K22" i="4"/>
  <c r="K74" i="4" s="1"/>
  <c r="E6" i="4"/>
  <c r="D15" i="2"/>
  <c r="E6" i="2"/>
  <c r="E8" i="2" s="1"/>
  <c r="D13" i="2" s="1"/>
  <c r="D22" i="2" s="1"/>
  <c r="A22" i="2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B22" i="2"/>
  <c r="B34" i="2"/>
  <c r="B46" i="2"/>
  <c r="B31" i="2"/>
  <c r="B26" i="2"/>
  <c r="B23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5" i="2"/>
  <c r="B44" i="2"/>
  <c r="B43" i="2"/>
  <c r="B42" i="2"/>
  <c r="B41" i="2"/>
  <c r="B40" i="2"/>
  <c r="B39" i="2"/>
  <c r="B38" i="2"/>
  <c r="B37" i="2"/>
  <c r="B36" i="2"/>
  <c r="B35" i="2"/>
  <c r="B33" i="2"/>
  <c r="B32" i="2"/>
  <c r="B30" i="2"/>
  <c r="B29" i="2"/>
  <c r="B28" i="2"/>
  <c r="B27" i="2"/>
  <c r="B25" i="2"/>
  <c r="B24" i="2"/>
  <c r="M6" i="4" l="1"/>
  <c r="O8" i="4" s="1"/>
  <c r="P13" i="4" s="1"/>
  <c r="A6" i="4"/>
  <c r="D8" i="4" s="1"/>
  <c r="W200" i="4"/>
  <c r="W136" i="4"/>
  <c r="W72" i="4"/>
  <c r="W248" i="4"/>
  <c r="W184" i="4"/>
  <c r="W120" i="4"/>
  <c r="W56" i="4"/>
  <c r="W216" i="4"/>
  <c r="W152" i="4"/>
  <c r="W88" i="4"/>
  <c r="W24" i="4"/>
  <c r="C8" i="2"/>
  <c r="W232" i="4"/>
  <c r="W168" i="4"/>
  <c r="W104" i="4"/>
  <c r="W40" i="4"/>
  <c r="W240" i="4"/>
  <c r="W208" i="4"/>
  <c r="W176" i="4"/>
  <c r="W144" i="4"/>
  <c r="W112" i="4"/>
  <c r="W80" i="4"/>
  <c r="W48" i="4"/>
  <c r="W256" i="4"/>
  <c r="W224" i="4"/>
  <c r="W192" i="4"/>
  <c r="W160" i="4"/>
  <c r="W128" i="4"/>
  <c r="W96" i="4"/>
  <c r="W64" i="4"/>
  <c r="W32" i="4"/>
  <c r="W262" i="4"/>
  <c r="W246" i="4"/>
  <c r="W230" i="4"/>
  <c r="W214" i="4"/>
  <c r="W198" i="4"/>
  <c r="W182" i="4"/>
  <c r="W166" i="4"/>
  <c r="W150" i="4"/>
  <c r="W134" i="4"/>
  <c r="W118" i="4"/>
  <c r="W102" i="4"/>
  <c r="W86" i="4"/>
  <c r="W70" i="4"/>
  <c r="W54" i="4"/>
  <c r="W38" i="4"/>
  <c r="W254" i="4"/>
  <c r="W238" i="4"/>
  <c r="W222" i="4"/>
  <c r="W206" i="4"/>
  <c r="W190" i="4"/>
  <c r="W174" i="4"/>
  <c r="W158" i="4"/>
  <c r="W142" i="4"/>
  <c r="W126" i="4"/>
  <c r="W110" i="4"/>
  <c r="W94" i="4"/>
  <c r="W78" i="4"/>
  <c r="W62" i="4"/>
  <c r="W46" i="4"/>
  <c r="W30" i="4"/>
  <c r="W260" i="4"/>
  <c r="W252" i="4"/>
  <c r="W244" i="4"/>
  <c r="W236" i="4"/>
  <c r="W228" i="4"/>
  <c r="W220" i="4"/>
  <c r="W212" i="4"/>
  <c r="W204" i="4"/>
  <c r="W196" i="4"/>
  <c r="W188" i="4"/>
  <c r="W180" i="4"/>
  <c r="W172" i="4"/>
  <c r="W164" i="4"/>
  <c r="W156" i="4"/>
  <c r="W148" i="4"/>
  <c r="W140" i="4"/>
  <c r="W132" i="4"/>
  <c r="W124" i="4"/>
  <c r="W116" i="4"/>
  <c r="W108" i="4"/>
  <c r="W100" i="4"/>
  <c r="W92" i="4"/>
  <c r="W84" i="4"/>
  <c r="W76" i="4"/>
  <c r="W68" i="4"/>
  <c r="W60" i="4"/>
  <c r="W52" i="4"/>
  <c r="W44" i="4"/>
  <c r="W36" i="4"/>
  <c r="W28" i="4"/>
  <c r="W258" i="4"/>
  <c r="W250" i="4"/>
  <c r="W242" i="4"/>
  <c r="W234" i="4"/>
  <c r="W226" i="4"/>
  <c r="W218" i="4"/>
  <c r="W210" i="4"/>
  <c r="W202" i="4"/>
  <c r="W194" i="4"/>
  <c r="W186" i="4"/>
  <c r="W178" i="4"/>
  <c r="W170" i="4"/>
  <c r="W162" i="4"/>
  <c r="W154" i="4"/>
  <c r="W146" i="4"/>
  <c r="W138" i="4"/>
  <c r="W130" i="4"/>
  <c r="W122" i="4"/>
  <c r="W114" i="4"/>
  <c r="W106" i="4"/>
  <c r="W98" i="4"/>
  <c r="W90" i="4"/>
  <c r="W82" i="4"/>
  <c r="W74" i="4"/>
  <c r="W66" i="4"/>
  <c r="W58" i="4"/>
  <c r="W50" i="4"/>
  <c r="W42" i="4"/>
  <c r="W34" i="4"/>
  <c r="W26" i="4"/>
  <c r="W261" i="4"/>
  <c r="W257" i="4"/>
  <c r="W253" i="4"/>
  <c r="W249" i="4"/>
  <c r="W245" i="4"/>
  <c r="W241" i="4"/>
  <c r="W237" i="4"/>
  <c r="W233" i="4"/>
  <c r="W229" i="4"/>
  <c r="W225" i="4"/>
  <c r="W221" i="4"/>
  <c r="W217" i="4"/>
  <c r="W213" i="4"/>
  <c r="W209" i="4"/>
  <c r="W205" i="4"/>
  <c r="W201" i="4"/>
  <c r="W197" i="4"/>
  <c r="W193" i="4"/>
  <c r="W189" i="4"/>
  <c r="W185" i="4"/>
  <c r="W181" i="4"/>
  <c r="W177" i="4"/>
  <c r="W173" i="4"/>
  <c r="W169" i="4"/>
  <c r="W165" i="4"/>
  <c r="W161" i="4"/>
  <c r="W157" i="4"/>
  <c r="W153" i="4"/>
  <c r="W149" i="4"/>
  <c r="W145" i="4"/>
  <c r="W141" i="4"/>
  <c r="W137" i="4"/>
  <c r="W133" i="4"/>
  <c r="W129" i="4"/>
  <c r="W125" i="4"/>
  <c r="W121" i="4"/>
  <c r="W117" i="4"/>
  <c r="W113" i="4"/>
  <c r="W109" i="4"/>
  <c r="W105" i="4"/>
  <c r="W101" i="4"/>
  <c r="W97" i="4"/>
  <c r="W93" i="4"/>
  <c r="W89" i="4"/>
  <c r="W85" i="4"/>
  <c r="W81" i="4"/>
  <c r="W77" i="4"/>
  <c r="W73" i="4"/>
  <c r="W69" i="4"/>
  <c r="W65" i="4"/>
  <c r="W61" i="4"/>
  <c r="W57" i="4"/>
  <c r="W53" i="4"/>
  <c r="W49" i="4"/>
  <c r="W45" i="4"/>
  <c r="W41" i="4"/>
  <c r="W37" i="4"/>
  <c r="W33" i="4"/>
  <c r="W29" i="4"/>
  <c r="W25" i="4"/>
  <c r="W22" i="4"/>
  <c r="W259" i="4"/>
  <c r="W255" i="4"/>
  <c r="W251" i="4"/>
  <c r="W247" i="4"/>
  <c r="W243" i="4"/>
  <c r="W239" i="4"/>
  <c r="W235" i="4"/>
  <c r="W231" i="4"/>
  <c r="W227" i="4"/>
  <c r="W223" i="4"/>
  <c r="W219" i="4"/>
  <c r="W215" i="4"/>
  <c r="W211" i="4"/>
  <c r="W207" i="4"/>
  <c r="W203" i="4"/>
  <c r="W199" i="4"/>
  <c r="W195" i="4"/>
  <c r="W191" i="4"/>
  <c r="W187" i="4"/>
  <c r="W183" i="4"/>
  <c r="W179" i="4"/>
  <c r="W175" i="4"/>
  <c r="W171" i="4"/>
  <c r="W167" i="4"/>
  <c r="W163" i="4"/>
  <c r="W159" i="4"/>
  <c r="W155" i="4"/>
  <c r="W151" i="4"/>
  <c r="W147" i="4"/>
  <c r="W143" i="4"/>
  <c r="W139" i="4"/>
  <c r="W135" i="4"/>
  <c r="W131" i="4"/>
  <c r="W127" i="4"/>
  <c r="W123" i="4"/>
  <c r="W119" i="4"/>
  <c r="W115" i="4"/>
  <c r="W111" i="4"/>
  <c r="W107" i="4"/>
  <c r="W103" i="4"/>
  <c r="W99" i="4"/>
  <c r="W95" i="4"/>
  <c r="W91" i="4"/>
  <c r="W87" i="4"/>
  <c r="W83" i="4"/>
  <c r="W79" i="4"/>
  <c r="W75" i="4"/>
  <c r="W71" i="4"/>
  <c r="W67" i="4"/>
  <c r="W63" i="4"/>
  <c r="W59" i="4"/>
  <c r="W55" i="4"/>
  <c r="W51" i="4"/>
  <c r="W47" i="4"/>
  <c r="W43" i="4"/>
  <c r="W39" i="4"/>
  <c r="W35" i="4"/>
  <c r="W31" i="4"/>
  <c r="W27" i="4"/>
  <c r="K262" i="4"/>
  <c r="K79" i="4"/>
  <c r="K75" i="4"/>
  <c r="K71" i="4"/>
  <c r="K67" i="4"/>
  <c r="K63" i="4"/>
  <c r="K59" i="4"/>
  <c r="K55" i="4"/>
  <c r="K51" i="4"/>
  <c r="K47" i="4"/>
  <c r="K43" i="4"/>
  <c r="K39" i="4"/>
  <c r="K35" i="4"/>
  <c r="K31" i="4"/>
  <c r="K27" i="4"/>
  <c r="K23" i="4"/>
  <c r="K72" i="4"/>
  <c r="K65" i="4"/>
  <c r="K57" i="4"/>
  <c r="K49" i="4"/>
  <c r="K66" i="4"/>
  <c r="K62" i="4"/>
  <c r="K58" i="4"/>
  <c r="K54" i="4"/>
  <c r="K50" i="4"/>
  <c r="K46" i="4"/>
  <c r="K42" i="4"/>
  <c r="K38" i="4"/>
  <c r="K34" i="4"/>
  <c r="K30" i="4"/>
  <c r="K26" i="4"/>
  <c r="K80" i="4"/>
  <c r="K76" i="4"/>
  <c r="K68" i="4"/>
  <c r="K61" i="4"/>
  <c r="K53" i="4"/>
  <c r="K45" i="4"/>
  <c r="K41" i="4"/>
  <c r="K25" i="4"/>
  <c r="K29" i="4"/>
  <c r="K33" i="4"/>
  <c r="K37" i="4"/>
  <c r="K73" i="4"/>
  <c r="K81" i="4"/>
  <c r="K82" i="4" s="1"/>
  <c r="K83" i="4" s="1"/>
  <c r="K84" i="4" s="1"/>
  <c r="K85" i="4" s="1"/>
  <c r="K86" i="4" s="1"/>
  <c r="K87" i="4" s="1"/>
  <c r="K88" i="4" s="1"/>
  <c r="K89" i="4" s="1"/>
  <c r="K90" i="4" s="1"/>
  <c r="K91" i="4" s="1"/>
  <c r="K92" i="4" s="1"/>
  <c r="K93" i="4" s="1"/>
  <c r="K94" i="4" s="1"/>
  <c r="K95" i="4" s="1"/>
  <c r="K96" i="4" s="1"/>
  <c r="K97" i="4" s="1"/>
  <c r="K98" i="4" s="1"/>
  <c r="K99" i="4" s="1"/>
  <c r="K100" i="4" s="1"/>
  <c r="K101" i="4" s="1"/>
  <c r="K102" i="4" s="1"/>
  <c r="K103" i="4" s="1"/>
  <c r="K104" i="4" s="1"/>
  <c r="K105" i="4" s="1"/>
  <c r="K106" i="4" s="1"/>
  <c r="K107" i="4" s="1"/>
  <c r="K108" i="4" s="1"/>
  <c r="K109" i="4" s="1"/>
  <c r="K110" i="4" s="1"/>
  <c r="K111" i="4" s="1"/>
  <c r="K112" i="4" s="1"/>
  <c r="K113" i="4" s="1"/>
  <c r="K114" i="4" s="1"/>
  <c r="K115" i="4" s="1"/>
  <c r="K116" i="4" s="1"/>
  <c r="K117" i="4" s="1"/>
  <c r="K118" i="4" s="1"/>
  <c r="K119" i="4" s="1"/>
  <c r="K120" i="4" s="1"/>
  <c r="K121" i="4" s="1"/>
  <c r="K122" i="4" s="1"/>
  <c r="K123" i="4" s="1"/>
  <c r="K124" i="4" s="1"/>
  <c r="K125" i="4" s="1"/>
  <c r="K126" i="4" s="1"/>
  <c r="K127" i="4" s="1"/>
  <c r="K128" i="4" s="1"/>
  <c r="K129" i="4" s="1"/>
  <c r="K130" i="4" s="1"/>
  <c r="K131" i="4" s="1"/>
  <c r="K132" i="4" s="1"/>
  <c r="K133" i="4" s="1"/>
  <c r="K134" i="4" s="1"/>
  <c r="K135" i="4" s="1"/>
  <c r="K136" i="4" s="1"/>
  <c r="K137" i="4" s="1"/>
  <c r="K138" i="4" s="1"/>
  <c r="K139" i="4" s="1"/>
  <c r="K140" i="4" s="1"/>
  <c r="K141" i="4" s="1"/>
  <c r="K142" i="4" s="1"/>
  <c r="K143" i="4" s="1"/>
  <c r="K144" i="4" s="1"/>
  <c r="K145" i="4" s="1"/>
  <c r="K146" i="4" s="1"/>
  <c r="K147" i="4" s="1"/>
  <c r="K148" i="4" s="1"/>
  <c r="K149" i="4" s="1"/>
  <c r="K150" i="4" s="1"/>
  <c r="K151" i="4" s="1"/>
  <c r="K152" i="4" s="1"/>
  <c r="K153" i="4" s="1"/>
  <c r="K154" i="4" s="1"/>
  <c r="K155" i="4" s="1"/>
  <c r="K156" i="4" s="1"/>
  <c r="K157" i="4" s="1"/>
  <c r="K158" i="4" s="1"/>
  <c r="K159" i="4" s="1"/>
  <c r="K160" i="4" s="1"/>
  <c r="K161" i="4" s="1"/>
  <c r="K162" i="4" s="1"/>
  <c r="K163" i="4" s="1"/>
  <c r="K164" i="4" s="1"/>
  <c r="K165" i="4" s="1"/>
  <c r="K166" i="4" s="1"/>
  <c r="K167" i="4" s="1"/>
  <c r="K168" i="4" s="1"/>
  <c r="K169" i="4" s="1"/>
  <c r="K170" i="4" s="1"/>
  <c r="K171" i="4" s="1"/>
  <c r="K172" i="4" s="1"/>
  <c r="K173" i="4" s="1"/>
  <c r="K174" i="4" s="1"/>
  <c r="K175" i="4" s="1"/>
  <c r="K176" i="4" s="1"/>
  <c r="K177" i="4" s="1"/>
  <c r="K178" i="4" s="1"/>
  <c r="K179" i="4" s="1"/>
  <c r="K180" i="4" s="1"/>
  <c r="K181" i="4" s="1"/>
  <c r="K182" i="4" s="1"/>
  <c r="K183" i="4" s="1"/>
  <c r="K184" i="4" s="1"/>
  <c r="K185" i="4" s="1"/>
  <c r="K186" i="4" s="1"/>
  <c r="K187" i="4" s="1"/>
  <c r="K188" i="4" s="1"/>
  <c r="K189" i="4" s="1"/>
  <c r="K190" i="4" s="1"/>
  <c r="K191" i="4" s="1"/>
  <c r="K192" i="4" s="1"/>
  <c r="K193" i="4" s="1"/>
  <c r="K194" i="4" s="1"/>
  <c r="K195" i="4" s="1"/>
  <c r="K196" i="4" s="1"/>
  <c r="K197" i="4" s="1"/>
  <c r="K198" i="4" s="1"/>
  <c r="K199" i="4" s="1"/>
  <c r="K200" i="4" s="1"/>
  <c r="K201" i="4" s="1"/>
  <c r="K202" i="4" s="1"/>
  <c r="K203" i="4" s="1"/>
  <c r="K204" i="4" s="1"/>
  <c r="K205" i="4" s="1"/>
  <c r="K206" i="4" s="1"/>
  <c r="K207" i="4" s="1"/>
  <c r="K208" i="4" s="1"/>
  <c r="K209" i="4" s="1"/>
  <c r="K210" i="4" s="1"/>
  <c r="K211" i="4" s="1"/>
  <c r="K212" i="4" s="1"/>
  <c r="K213" i="4" s="1"/>
  <c r="K214" i="4" s="1"/>
  <c r="K215" i="4" s="1"/>
  <c r="K216" i="4" s="1"/>
  <c r="K217" i="4" s="1"/>
  <c r="K218" i="4" s="1"/>
  <c r="K219" i="4" s="1"/>
  <c r="K220" i="4" s="1"/>
  <c r="K221" i="4" s="1"/>
  <c r="K222" i="4" s="1"/>
  <c r="K223" i="4" s="1"/>
  <c r="K224" i="4" s="1"/>
  <c r="K225" i="4" s="1"/>
  <c r="K226" i="4" s="1"/>
  <c r="K227" i="4" s="1"/>
  <c r="K228" i="4" s="1"/>
  <c r="K229" i="4" s="1"/>
  <c r="K230" i="4" s="1"/>
  <c r="K231" i="4" s="1"/>
  <c r="K232" i="4" s="1"/>
  <c r="K233" i="4" s="1"/>
  <c r="K234" i="4" s="1"/>
  <c r="K235" i="4" s="1"/>
  <c r="K236" i="4" s="1"/>
  <c r="K237" i="4" s="1"/>
  <c r="K238" i="4" s="1"/>
  <c r="K239" i="4" s="1"/>
  <c r="K240" i="4" s="1"/>
  <c r="K241" i="4" s="1"/>
  <c r="K242" i="4" s="1"/>
  <c r="K243" i="4" s="1"/>
  <c r="K244" i="4" s="1"/>
  <c r="K245" i="4" s="1"/>
  <c r="K246" i="4" s="1"/>
  <c r="K247" i="4" s="1"/>
  <c r="K248" i="4" s="1"/>
  <c r="K249" i="4" s="1"/>
  <c r="K250" i="4" s="1"/>
  <c r="K251" i="4" s="1"/>
  <c r="K252" i="4" s="1"/>
  <c r="K253" i="4" s="1"/>
  <c r="K254" i="4" s="1"/>
  <c r="K255" i="4" s="1"/>
  <c r="K256" i="4" s="1"/>
  <c r="K257" i="4" s="1"/>
  <c r="K258" i="4" s="1"/>
  <c r="K259" i="4" s="1"/>
  <c r="K260" i="4" s="1"/>
  <c r="K261" i="4" s="1"/>
  <c r="E262" i="4"/>
  <c r="K40" i="4"/>
  <c r="K44" i="4"/>
  <c r="K48" i="4"/>
  <c r="K52" i="4"/>
  <c r="K56" i="4"/>
  <c r="K60" i="4"/>
  <c r="K64" i="4"/>
  <c r="K70" i="4"/>
  <c r="K78" i="4"/>
  <c r="K24" i="4"/>
  <c r="K28" i="4"/>
  <c r="K32" i="4"/>
  <c r="K36" i="4"/>
  <c r="K69" i="4"/>
  <c r="K77" i="4"/>
  <c r="Q1" i="4" l="1"/>
  <c r="E8" i="4"/>
  <c r="P22" i="4"/>
  <c r="R22" i="4" s="1"/>
  <c r="P16" i="4"/>
  <c r="Q22" i="4" l="1"/>
  <c r="S22" i="4" s="1"/>
  <c r="D13" i="4"/>
  <c r="C8" i="4"/>
  <c r="D16" i="4" l="1"/>
  <c r="D22" i="4"/>
  <c r="T22" i="4"/>
  <c r="F22" i="4" l="1"/>
  <c r="E22" i="4"/>
  <c r="P23" i="4"/>
  <c r="Q23" i="4" s="1"/>
  <c r="U22" i="4"/>
  <c r="G22" i="4" l="1"/>
  <c r="H22" i="4" s="1"/>
  <c r="D23" i="4" s="1"/>
  <c r="R23" i="4"/>
  <c r="I22" i="4" l="1"/>
  <c r="S23" i="4"/>
  <c r="F23" i="4"/>
  <c r="E23" i="4"/>
  <c r="T23" i="4" l="1"/>
  <c r="G23" i="4"/>
  <c r="P24" i="4" l="1"/>
  <c r="Q24" i="4" s="1"/>
  <c r="U23" i="4"/>
  <c r="H23" i="4"/>
  <c r="R24" i="4" l="1"/>
  <c r="D24" i="4"/>
  <c r="I23" i="4"/>
  <c r="S24" i="4" l="1"/>
  <c r="F24" i="4"/>
  <c r="E24" i="4"/>
  <c r="T24" i="4" l="1"/>
  <c r="G24" i="4"/>
  <c r="P25" i="4" l="1"/>
  <c r="Q25" i="4" s="1"/>
  <c r="U24" i="4"/>
  <c r="H24" i="4"/>
  <c r="R25" i="4" l="1"/>
  <c r="D25" i="4"/>
  <c r="I24" i="4"/>
  <c r="S25" i="4" l="1"/>
  <c r="F25" i="4"/>
  <c r="E25" i="4"/>
  <c r="T25" i="4" l="1"/>
  <c r="G25" i="4"/>
  <c r="P26" i="4" l="1"/>
  <c r="Q26" i="4" s="1"/>
  <c r="U25" i="4"/>
  <c r="H25" i="4"/>
  <c r="R26" i="4" l="1"/>
  <c r="D26" i="4"/>
  <c r="I25" i="4"/>
  <c r="S26" i="4" l="1"/>
  <c r="F26" i="4"/>
  <c r="E26" i="4"/>
  <c r="T26" i="4" l="1"/>
  <c r="G26" i="4"/>
  <c r="P27" i="4" l="1"/>
  <c r="Q27" i="4" s="1"/>
  <c r="U26" i="4"/>
  <c r="H26" i="4"/>
  <c r="R27" i="4" l="1"/>
  <c r="D27" i="4"/>
  <c r="I26" i="4"/>
  <c r="S27" i="4" l="1"/>
  <c r="T27" i="4" s="1"/>
  <c r="U27" i="4" s="1"/>
  <c r="F27" i="4"/>
  <c r="E27" i="4"/>
  <c r="P28" i="4" l="1"/>
  <c r="G27" i="4"/>
  <c r="H27" i="4" s="1"/>
  <c r="D28" i="4" s="1"/>
  <c r="R28" i="4" l="1"/>
  <c r="Q28" i="4"/>
  <c r="I27" i="4"/>
  <c r="F28" i="4"/>
  <c r="E28" i="4"/>
  <c r="S28" i="4" l="1"/>
  <c r="T28" i="4" s="1"/>
  <c r="P29" i="4" s="1"/>
  <c r="Q29" i="4" s="1"/>
  <c r="G28" i="4"/>
  <c r="H28" i="4" s="1"/>
  <c r="R29" i="4" l="1"/>
  <c r="U28" i="4"/>
  <c r="D29" i="4"/>
  <c r="I28" i="4"/>
  <c r="S29" i="4" l="1"/>
  <c r="T29" i="4" s="1"/>
  <c r="U29" i="4" s="1"/>
  <c r="F29" i="4"/>
  <c r="E29" i="4"/>
  <c r="G29" i="4" l="1"/>
  <c r="H29" i="4" s="1"/>
  <c r="D30" i="4" s="1"/>
  <c r="P30" i="4"/>
  <c r="R30" i="4" s="1"/>
  <c r="I29" i="4" l="1"/>
  <c r="Q30" i="4"/>
  <c r="S30" i="4" s="1"/>
  <c r="T30" i="4" s="1"/>
  <c r="U30" i="4" s="1"/>
  <c r="F30" i="4"/>
  <c r="E30" i="4"/>
  <c r="P31" i="4" l="1"/>
  <c r="R31" i="4" s="1"/>
  <c r="G30" i="4"/>
  <c r="H30" i="4" s="1"/>
  <c r="I30" i="4" s="1"/>
  <c r="Q31" i="4" l="1"/>
  <c r="D31" i="4"/>
  <c r="E31" i="4" l="1"/>
  <c r="S31" i="4"/>
  <c r="T31" i="4" s="1"/>
  <c r="F31" i="4"/>
  <c r="G31" i="4" l="1"/>
  <c r="H31" i="4" s="1"/>
  <c r="D32" i="4" s="1"/>
  <c r="U31" i="4"/>
  <c r="P32" i="4"/>
  <c r="R32" i="4" l="1"/>
  <c r="Q32" i="4"/>
  <c r="I31" i="4"/>
  <c r="F32" i="4"/>
  <c r="E32" i="4"/>
  <c r="S32" i="4" l="1"/>
  <c r="T32" i="4" s="1"/>
  <c r="P33" i="4" s="1"/>
  <c r="G32" i="4"/>
  <c r="H32" i="4" s="1"/>
  <c r="I32" i="4" s="1"/>
  <c r="D33" i="4" l="1"/>
  <c r="E33" i="4" s="1"/>
  <c r="U32" i="4"/>
  <c r="R33" i="4"/>
  <c r="Q33" i="4"/>
  <c r="F33" i="4" l="1"/>
  <c r="G33" i="4" s="1"/>
  <c r="H33" i="4" s="1"/>
  <c r="D34" i="4" s="1"/>
  <c r="S33" i="4"/>
  <c r="T33" i="4" s="1"/>
  <c r="P34" i="4" s="1"/>
  <c r="U33" i="4" l="1"/>
  <c r="R34" i="4"/>
  <c r="Q34" i="4"/>
  <c r="I33" i="4"/>
  <c r="F34" i="4"/>
  <c r="E34" i="4"/>
  <c r="S34" i="4" l="1"/>
  <c r="T34" i="4" s="1"/>
  <c r="P35" i="4" s="1"/>
  <c r="G34" i="4"/>
  <c r="H34" i="4" s="1"/>
  <c r="D35" i="4" s="1"/>
  <c r="I34" i="4" l="1"/>
  <c r="U34" i="4"/>
  <c r="R35" i="4"/>
  <c r="Q35" i="4"/>
  <c r="F35" i="4"/>
  <c r="E35" i="4"/>
  <c r="S35" i="4" l="1"/>
  <c r="T35" i="4" s="1"/>
  <c r="P36" i="4" s="1"/>
  <c r="Q36" i="4" s="1"/>
  <c r="G35" i="4"/>
  <c r="H35" i="4" s="1"/>
  <c r="D36" i="4" s="1"/>
  <c r="U35" i="4" l="1"/>
  <c r="I35" i="4"/>
  <c r="R36" i="4"/>
  <c r="S36" i="4" s="1"/>
  <c r="T36" i="4" s="1"/>
  <c r="F36" i="4"/>
  <c r="E36" i="4"/>
  <c r="G36" i="4" l="1"/>
  <c r="H36" i="4" s="1"/>
  <c r="D37" i="4" s="1"/>
  <c r="P37" i="4"/>
  <c r="U36" i="4"/>
  <c r="I36" i="4" l="1"/>
  <c r="R37" i="4"/>
  <c r="Q37" i="4"/>
  <c r="F37" i="4"/>
  <c r="E37" i="4"/>
  <c r="G37" i="4" l="1"/>
  <c r="H37" i="4" s="1"/>
  <c r="D38" i="4" s="1"/>
  <c r="S37" i="4"/>
  <c r="T37" i="4" s="1"/>
  <c r="P38" i="4" s="1"/>
  <c r="I37" i="4" l="1"/>
  <c r="U37" i="4"/>
  <c r="R38" i="4"/>
  <c r="Q38" i="4"/>
  <c r="F38" i="4"/>
  <c r="E38" i="4"/>
  <c r="S38" i="4" l="1"/>
  <c r="T38" i="4" s="1"/>
  <c r="U38" i="4" s="1"/>
  <c r="G38" i="4"/>
  <c r="H38" i="4" s="1"/>
  <c r="D39" i="4" s="1"/>
  <c r="I38" i="4" l="1"/>
  <c r="P39" i="4"/>
  <c r="Q39" i="4" s="1"/>
  <c r="F39" i="4"/>
  <c r="E39" i="4"/>
  <c r="R39" i="4" l="1"/>
  <c r="S39" i="4" s="1"/>
  <c r="T39" i="4" s="1"/>
  <c r="P40" i="4" s="1"/>
  <c r="G39" i="4"/>
  <c r="H39" i="4" s="1"/>
  <c r="D40" i="4" s="1"/>
  <c r="U39" i="4" l="1"/>
  <c r="R40" i="4"/>
  <c r="Q40" i="4"/>
  <c r="I39" i="4"/>
  <c r="F40" i="4"/>
  <c r="E40" i="4"/>
  <c r="S40" i="4" l="1"/>
  <c r="T40" i="4" s="1"/>
  <c r="U40" i="4" s="1"/>
  <c r="G40" i="4"/>
  <c r="H40" i="4" s="1"/>
  <c r="D41" i="4" s="1"/>
  <c r="P41" i="4" l="1"/>
  <c r="Q41" i="4" s="1"/>
  <c r="I40" i="4"/>
  <c r="F41" i="4"/>
  <c r="E41" i="4"/>
  <c r="R41" i="4" l="1"/>
  <c r="S41" i="4" s="1"/>
  <c r="T41" i="4" s="1"/>
  <c r="P42" i="4" s="1"/>
  <c r="R42" i="4" s="1"/>
  <c r="G41" i="4"/>
  <c r="H41" i="4" s="1"/>
  <c r="I41" i="4" s="1"/>
  <c r="U41" i="4" l="1"/>
  <c r="Q42" i="4"/>
  <c r="D42" i="4"/>
  <c r="S42" i="4" l="1"/>
  <c r="T42" i="4" s="1"/>
  <c r="U42" i="4" s="1"/>
  <c r="E42" i="4"/>
  <c r="F42" i="4"/>
  <c r="P43" i="4" l="1"/>
  <c r="R43" i="4" s="1"/>
  <c r="G42" i="4"/>
  <c r="H42" i="4" s="1"/>
  <c r="D43" i="4" s="1"/>
  <c r="Q43" i="4" l="1"/>
  <c r="S43" i="4" s="1"/>
  <c r="T43" i="4" s="1"/>
  <c r="I42" i="4"/>
  <c r="E43" i="4"/>
  <c r="F43" i="4"/>
  <c r="G43" i="4" l="1"/>
  <c r="H43" i="4" s="1"/>
  <c r="D44" i="4" s="1"/>
  <c r="U43" i="4"/>
  <c r="P44" i="4"/>
  <c r="R44" i="4" l="1"/>
  <c r="Q44" i="4"/>
  <c r="I43" i="4"/>
  <c r="F44" i="4"/>
  <c r="E44" i="4"/>
  <c r="S44" i="4" l="1"/>
  <c r="T44" i="4" s="1"/>
  <c r="P45" i="4" s="1"/>
  <c r="R45" i="4" s="1"/>
  <c r="G44" i="4"/>
  <c r="H44" i="4" s="1"/>
  <c r="D45" i="4" s="1"/>
  <c r="U44" i="4" l="1"/>
  <c r="Q45" i="4"/>
  <c r="S45" i="4" s="1"/>
  <c r="T45" i="4" s="1"/>
  <c r="P46" i="4" s="1"/>
  <c r="R46" i="4" s="1"/>
  <c r="I44" i="4"/>
  <c r="F45" i="4"/>
  <c r="E45" i="4"/>
  <c r="Q46" i="4" l="1"/>
  <c r="U45" i="4"/>
  <c r="G45" i="4"/>
  <c r="H45" i="4" s="1"/>
  <c r="D46" i="4" s="1"/>
  <c r="S46" i="4" l="1"/>
  <c r="T46" i="4" s="1"/>
  <c r="P47" i="4" s="1"/>
  <c r="Q47" i="4" s="1"/>
  <c r="I45" i="4"/>
  <c r="E46" i="4"/>
  <c r="F46" i="4"/>
  <c r="G46" i="4" l="1"/>
  <c r="H46" i="4" s="1"/>
  <c r="D47" i="4" s="1"/>
  <c r="E47" i="4" s="1"/>
  <c r="U46" i="4"/>
  <c r="R47" i="4"/>
  <c r="S47" i="4" s="1"/>
  <c r="T47" i="4" s="1"/>
  <c r="F47" i="4" l="1"/>
  <c r="G47" i="4" s="1"/>
  <c r="H47" i="4" s="1"/>
  <c r="D48" i="4" s="1"/>
  <c r="I46" i="4"/>
  <c r="U47" i="4"/>
  <c r="P48" i="4"/>
  <c r="I47" i="4" l="1"/>
  <c r="R48" i="4"/>
  <c r="Q48" i="4"/>
  <c r="F48" i="4"/>
  <c r="E48" i="4"/>
  <c r="S48" i="4" l="1"/>
  <c r="T48" i="4" s="1"/>
  <c r="P49" i="4" s="1"/>
  <c r="G48" i="4"/>
  <c r="H48" i="4" s="1"/>
  <c r="D49" i="4" s="1"/>
  <c r="U48" i="4" l="1"/>
  <c r="R49" i="4"/>
  <c r="Q49" i="4"/>
  <c r="I48" i="4"/>
  <c r="F49" i="4"/>
  <c r="E49" i="4"/>
  <c r="G49" i="4" l="1"/>
  <c r="H49" i="4" s="1"/>
  <c r="I49" i="4" s="1"/>
  <c r="S49" i="4"/>
  <c r="T49" i="4" s="1"/>
  <c r="U49" i="4" s="1"/>
  <c r="D50" i="4" l="1"/>
  <c r="E50" i="4" s="1"/>
  <c r="P50" i="4"/>
  <c r="R50" i="4" s="1"/>
  <c r="F50" i="4" l="1"/>
  <c r="G50" i="4" s="1"/>
  <c r="H50" i="4" s="1"/>
  <c r="D51" i="4" s="1"/>
  <c r="Q50" i="4"/>
  <c r="S50" i="4" s="1"/>
  <c r="T50" i="4" s="1"/>
  <c r="P51" i="4" s="1"/>
  <c r="Q51" i="4" s="1"/>
  <c r="I50" i="4" l="1"/>
  <c r="U50" i="4"/>
  <c r="R51" i="4"/>
  <c r="S51" i="4" s="1"/>
  <c r="T51" i="4" s="1"/>
  <c r="F51" i="4"/>
  <c r="E51" i="4"/>
  <c r="G51" i="4" l="1"/>
  <c r="H51" i="4" s="1"/>
  <c r="D52" i="4" s="1"/>
  <c r="P52" i="4"/>
  <c r="U51" i="4"/>
  <c r="R52" i="4" l="1"/>
  <c r="Q52" i="4"/>
  <c r="I51" i="4"/>
  <c r="F52" i="4"/>
  <c r="E52" i="4"/>
  <c r="S52" i="4" l="1"/>
  <c r="T52" i="4" s="1"/>
  <c r="U52" i="4" s="1"/>
  <c r="G52" i="4"/>
  <c r="H52" i="4" s="1"/>
  <c r="D53" i="4" s="1"/>
  <c r="P53" i="4" l="1"/>
  <c r="R53" i="4" s="1"/>
  <c r="I52" i="4"/>
  <c r="F53" i="4"/>
  <c r="E53" i="4"/>
  <c r="Q53" i="4" l="1"/>
  <c r="S53" i="4" s="1"/>
  <c r="T53" i="4" s="1"/>
  <c r="P54" i="4" s="1"/>
  <c r="Q54" i="4" s="1"/>
  <c r="G53" i="4"/>
  <c r="H53" i="4" s="1"/>
  <c r="I53" i="4" s="1"/>
  <c r="D54" i="4" l="1"/>
  <c r="F54" i="4" s="1"/>
  <c r="U53" i="4"/>
  <c r="R54" i="4"/>
  <c r="S54" i="4" s="1"/>
  <c r="T54" i="4" s="1"/>
  <c r="E54" i="4" l="1"/>
  <c r="G54" i="4" s="1"/>
  <c r="H54" i="4" s="1"/>
  <c r="D55" i="4" s="1"/>
  <c r="P55" i="4"/>
  <c r="U54" i="4"/>
  <c r="I54" i="4" l="1"/>
  <c r="R55" i="4"/>
  <c r="Q55" i="4"/>
  <c r="F55" i="4"/>
  <c r="E55" i="4"/>
  <c r="S55" i="4" l="1"/>
  <c r="T55" i="4" s="1"/>
  <c r="U55" i="4" s="1"/>
  <c r="G55" i="4"/>
  <c r="H55" i="4" s="1"/>
  <c r="D56" i="4" s="1"/>
  <c r="P56" i="4" l="1"/>
  <c r="R56" i="4" s="1"/>
  <c r="I55" i="4"/>
  <c r="F56" i="4"/>
  <c r="E56" i="4"/>
  <c r="Q56" i="4" l="1"/>
  <c r="S56" i="4" s="1"/>
  <c r="T56" i="4" s="1"/>
  <c r="P57" i="4" s="1"/>
  <c r="R57" i="4" s="1"/>
  <c r="G56" i="4"/>
  <c r="H56" i="4" s="1"/>
  <c r="D57" i="4" s="1"/>
  <c r="U56" i="4" l="1"/>
  <c r="Q57" i="4"/>
  <c r="S57" i="4" s="1"/>
  <c r="T57" i="4" s="1"/>
  <c r="U57" i="4" s="1"/>
  <c r="I56" i="4"/>
  <c r="F57" i="4"/>
  <c r="E57" i="4"/>
  <c r="P58" i="4" l="1"/>
  <c r="G57" i="4"/>
  <c r="H57" i="4" s="1"/>
  <c r="R58" i="4" l="1"/>
  <c r="Q58" i="4"/>
  <c r="D58" i="4"/>
  <c r="I57" i="4"/>
  <c r="S58" i="4" l="1"/>
  <c r="T58" i="4" s="1"/>
  <c r="P59" i="4" s="1"/>
  <c r="F58" i="4"/>
  <c r="E58" i="4"/>
  <c r="G58" i="4" l="1"/>
  <c r="H58" i="4" s="1"/>
  <c r="I58" i="4" s="1"/>
  <c r="U58" i="4"/>
  <c r="R59" i="4"/>
  <c r="Q59" i="4"/>
  <c r="D59" i="4" l="1"/>
  <c r="F59" i="4" s="1"/>
  <c r="S59" i="4"/>
  <c r="T59" i="4" s="1"/>
  <c r="U59" i="4" s="1"/>
  <c r="E59" i="4" l="1"/>
  <c r="G59" i="4" s="1"/>
  <c r="H59" i="4" s="1"/>
  <c r="D60" i="4" s="1"/>
  <c r="P60" i="4"/>
  <c r="I59" i="4" l="1"/>
  <c r="R60" i="4"/>
  <c r="Q60" i="4"/>
  <c r="F60" i="4"/>
  <c r="E60" i="4"/>
  <c r="G60" i="4" l="1"/>
  <c r="H60" i="4" s="1"/>
  <c r="D61" i="4" s="1"/>
  <c r="S60" i="4"/>
  <c r="T60" i="4" s="1"/>
  <c r="U60" i="4" s="1"/>
  <c r="I60" i="4" l="1"/>
  <c r="P61" i="4"/>
  <c r="Q61" i="4" s="1"/>
  <c r="F61" i="4"/>
  <c r="E61" i="4"/>
  <c r="G61" i="4" l="1"/>
  <c r="H61" i="4" s="1"/>
  <c r="D62" i="4" s="1"/>
  <c r="R61" i="4"/>
  <c r="S61" i="4" s="1"/>
  <c r="T61" i="4" s="1"/>
  <c r="I61" i="4" l="1"/>
  <c r="U61" i="4"/>
  <c r="P62" i="4"/>
  <c r="R62" i="4" s="1"/>
  <c r="F62" i="4"/>
  <c r="E62" i="4"/>
  <c r="G62" i="4" l="1"/>
  <c r="H62" i="4" s="1"/>
  <c r="D63" i="4" s="1"/>
  <c r="Q62" i="4"/>
  <c r="S62" i="4" s="1"/>
  <c r="T62" i="4" s="1"/>
  <c r="U62" i="4" s="1"/>
  <c r="I62" i="4" l="1"/>
  <c r="P63" i="4"/>
  <c r="Q63" i="4" s="1"/>
  <c r="F63" i="4"/>
  <c r="E63" i="4"/>
  <c r="G63" i="4" l="1"/>
  <c r="H63" i="4" s="1"/>
  <c r="D64" i="4" s="1"/>
  <c r="R63" i="4"/>
  <c r="S63" i="4" s="1"/>
  <c r="T63" i="4" s="1"/>
  <c r="U63" i="4" s="1"/>
  <c r="I63" i="4" l="1"/>
  <c r="P64" i="4"/>
  <c r="R64" i="4" s="1"/>
  <c r="F64" i="4"/>
  <c r="E64" i="4"/>
  <c r="Q64" i="4" l="1"/>
  <c r="S64" i="4" s="1"/>
  <c r="T64" i="4" s="1"/>
  <c r="P65" i="4" s="1"/>
  <c r="R65" i="4" s="1"/>
  <c r="G64" i="4"/>
  <c r="H64" i="4" s="1"/>
  <c r="I64" i="4" s="1"/>
  <c r="D65" i="4" l="1"/>
  <c r="F65" i="4" s="1"/>
  <c r="U64" i="4"/>
  <c r="Q65" i="4"/>
  <c r="S65" i="4" s="1"/>
  <c r="T65" i="4" s="1"/>
  <c r="U65" i="4" s="1"/>
  <c r="E65" i="4" l="1"/>
  <c r="G65" i="4" s="1"/>
  <c r="H65" i="4" s="1"/>
  <c r="D66" i="4" s="1"/>
  <c r="P66" i="4"/>
  <c r="R66" i="4" s="1"/>
  <c r="I65" i="4" l="1"/>
  <c r="Q66" i="4"/>
  <c r="S66" i="4" s="1"/>
  <c r="T66" i="4" s="1"/>
  <c r="U66" i="4" s="1"/>
  <c r="F66" i="4"/>
  <c r="E66" i="4"/>
  <c r="P67" i="4" l="1"/>
  <c r="R67" i="4" s="1"/>
  <c r="G66" i="4"/>
  <c r="H66" i="4" s="1"/>
  <c r="Q67" i="4" l="1"/>
  <c r="D67" i="4"/>
  <c r="I66" i="4"/>
  <c r="S67" i="4" l="1"/>
  <c r="T67" i="4" s="1"/>
  <c r="U67" i="4" s="1"/>
  <c r="F67" i="4"/>
  <c r="E67" i="4"/>
  <c r="G67" i="4" l="1"/>
  <c r="H67" i="4" s="1"/>
  <c r="D68" i="4" s="1"/>
  <c r="P68" i="4"/>
  <c r="Q68" i="4" s="1"/>
  <c r="I67" i="4" l="1"/>
  <c r="R68" i="4"/>
  <c r="S68" i="4" s="1"/>
  <c r="T68" i="4" s="1"/>
  <c r="P69" i="4" s="1"/>
  <c r="Q69" i="4" s="1"/>
  <c r="F68" i="4"/>
  <c r="E68" i="4"/>
  <c r="U68" i="4" l="1"/>
  <c r="R69" i="4"/>
  <c r="G68" i="4"/>
  <c r="H68" i="4" s="1"/>
  <c r="D69" i="4" s="1"/>
  <c r="I68" i="4" l="1"/>
  <c r="S69" i="4"/>
  <c r="T69" i="4" s="1"/>
  <c r="F69" i="4"/>
  <c r="E69" i="4"/>
  <c r="G69" i="4" l="1"/>
  <c r="H69" i="4" s="1"/>
  <c r="D70" i="4" s="1"/>
  <c r="P70" i="4"/>
  <c r="U69" i="4"/>
  <c r="I69" i="4" l="1"/>
  <c r="R70" i="4"/>
  <c r="Q70" i="4"/>
  <c r="F70" i="4"/>
  <c r="E70" i="4"/>
  <c r="S70" i="4" l="1"/>
  <c r="T70" i="4" s="1"/>
  <c r="P71" i="4" s="1"/>
  <c r="G70" i="4"/>
  <c r="H70" i="4" s="1"/>
  <c r="I70" i="4" s="1"/>
  <c r="D71" i="4" l="1"/>
  <c r="E71" i="4" s="1"/>
  <c r="U70" i="4"/>
  <c r="R71" i="4"/>
  <c r="Q71" i="4"/>
  <c r="F71" i="4" l="1"/>
  <c r="G71" i="4" s="1"/>
  <c r="H71" i="4" s="1"/>
  <c r="I71" i="4" s="1"/>
  <c r="S71" i="4"/>
  <c r="T71" i="4" s="1"/>
  <c r="P72" i="4" s="1"/>
  <c r="U71" i="4" l="1"/>
  <c r="R72" i="4"/>
  <c r="Q72" i="4"/>
  <c r="D72" i="4"/>
  <c r="F72" i="4" s="1"/>
  <c r="S72" i="4" l="1"/>
  <c r="T72" i="4" s="1"/>
  <c r="U72" i="4" s="1"/>
  <c r="E72" i="4"/>
  <c r="G72" i="4" s="1"/>
  <c r="H72" i="4" s="1"/>
  <c r="D73" i="4" s="1"/>
  <c r="P73" i="4" l="1"/>
  <c r="Q73" i="4" s="1"/>
  <c r="I72" i="4"/>
  <c r="F73" i="4"/>
  <c r="E73" i="4"/>
  <c r="R73" i="4" l="1"/>
  <c r="S73" i="4" s="1"/>
  <c r="T73" i="4" s="1"/>
  <c r="P74" i="4" s="1"/>
  <c r="G73" i="4"/>
  <c r="H73" i="4" s="1"/>
  <c r="D74" i="4" s="1"/>
  <c r="U73" i="4" l="1"/>
  <c r="R74" i="4"/>
  <c r="Q74" i="4"/>
  <c r="I73" i="4"/>
  <c r="F74" i="4"/>
  <c r="E74" i="4"/>
  <c r="G74" i="4" l="1"/>
  <c r="H74" i="4" s="1"/>
  <c r="I74" i="4" s="1"/>
  <c r="S74" i="4"/>
  <c r="T74" i="4" s="1"/>
  <c r="P75" i="4" s="1"/>
  <c r="D75" i="4" l="1"/>
  <c r="E75" i="4" s="1"/>
  <c r="U74" i="4"/>
  <c r="R75" i="4"/>
  <c r="Q75" i="4"/>
  <c r="F75" i="4" l="1"/>
  <c r="G75" i="4" s="1"/>
  <c r="H75" i="4" s="1"/>
  <c r="I75" i="4" s="1"/>
  <c r="S75" i="4"/>
  <c r="T75" i="4" s="1"/>
  <c r="P76" i="4" s="1"/>
  <c r="U75" i="4" l="1"/>
  <c r="R76" i="4"/>
  <c r="Q76" i="4"/>
  <c r="D76" i="4"/>
  <c r="S76" i="4" l="1"/>
  <c r="T76" i="4" s="1"/>
  <c r="P77" i="4" s="1"/>
  <c r="E76" i="4"/>
  <c r="F76" i="4"/>
  <c r="U76" i="4" l="1"/>
  <c r="R77" i="4"/>
  <c r="Q77" i="4"/>
  <c r="G76" i="4"/>
  <c r="H76" i="4" s="1"/>
  <c r="I76" i="4" l="1"/>
  <c r="D77" i="4"/>
  <c r="S77" i="4" l="1"/>
  <c r="T77" i="4" s="1"/>
  <c r="F77" i="4"/>
  <c r="E77" i="4"/>
  <c r="G77" i="4" l="1"/>
  <c r="H77" i="4" s="1"/>
  <c r="P78" i="4"/>
  <c r="U77" i="4"/>
  <c r="R78" i="4" l="1"/>
  <c r="Q78" i="4"/>
  <c r="D78" i="4"/>
  <c r="I77" i="4"/>
  <c r="S78" i="4" l="1"/>
  <c r="T78" i="4" s="1"/>
  <c r="F78" i="4"/>
  <c r="E78" i="4"/>
  <c r="G78" i="4" l="1"/>
  <c r="H78" i="4" s="1"/>
  <c r="I78" i="4" s="1"/>
  <c r="U78" i="4"/>
  <c r="P79" i="4"/>
  <c r="R79" i="4" l="1"/>
  <c r="Q79" i="4"/>
  <c r="D79" i="4"/>
  <c r="E79" i="4" s="1"/>
  <c r="S79" i="4" l="1"/>
  <c r="T79" i="4" s="1"/>
  <c r="U79" i="4" s="1"/>
  <c r="F79" i="4"/>
  <c r="G79" i="4" s="1"/>
  <c r="H79" i="4" s="1"/>
  <c r="P80" i="4" l="1"/>
  <c r="D80" i="4"/>
  <c r="I79" i="4"/>
  <c r="R80" i="4" l="1"/>
  <c r="Q80" i="4"/>
  <c r="F80" i="4"/>
  <c r="E80" i="4"/>
  <c r="S80" i="4" l="1"/>
  <c r="T80" i="4" s="1"/>
  <c r="U80" i="4" s="1"/>
  <c r="G80" i="4"/>
  <c r="H80" i="4" s="1"/>
  <c r="I80" i="4" s="1"/>
  <c r="D81" i="4" l="1"/>
  <c r="E81" i="4" s="1"/>
  <c r="P81" i="4"/>
  <c r="R81" i="4" s="1"/>
  <c r="F81" i="4" l="1"/>
  <c r="G81" i="4" s="1"/>
  <c r="H81" i="4" s="1"/>
  <c r="Q81" i="4"/>
  <c r="S81" i="4" s="1"/>
  <c r="T81" i="4" s="1"/>
  <c r="U81" i="4" s="1"/>
  <c r="D82" i="4" l="1"/>
  <c r="E82" i="4" s="1"/>
  <c r="I81" i="4"/>
  <c r="P82" i="4"/>
  <c r="R82" i="4" s="1"/>
  <c r="F82" i="4" l="1"/>
  <c r="G82" i="4" s="1"/>
  <c r="H82" i="4" s="1"/>
  <c r="D83" i="4" s="1"/>
  <c r="Q82" i="4"/>
  <c r="S82" i="4" s="1"/>
  <c r="T82" i="4" s="1"/>
  <c r="U82" i="4" s="1"/>
  <c r="I82" i="4" l="1"/>
  <c r="P83" i="4"/>
  <c r="R83" i="4" s="1"/>
  <c r="E83" i="4"/>
  <c r="F83" i="4"/>
  <c r="Q83" i="4" l="1"/>
  <c r="S83" i="4" s="1"/>
  <c r="T83" i="4" s="1"/>
  <c r="U83" i="4" s="1"/>
  <c r="G83" i="4"/>
  <c r="H83" i="4" s="1"/>
  <c r="D84" i="4" s="1"/>
  <c r="P84" i="4" l="1"/>
  <c r="R84" i="4" s="1"/>
  <c r="E84" i="4"/>
  <c r="I83" i="4"/>
  <c r="F84" i="4"/>
  <c r="Q84" i="4" l="1"/>
  <c r="S84" i="4" s="1"/>
  <c r="T84" i="4" s="1"/>
  <c r="U84" i="4" s="1"/>
  <c r="G84" i="4"/>
  <c r="H84" i="4" s="1"/>
  <c r="D85" i="4" s="1"/>
  <c r="E85" i="4" s="1"/>
  <c r="F85" i="4" l="1"/>
  <c r="G85" i="4" s="1"/>
  <c r="H85" i="4" s="1"/>
  <c r="D86" i="4" s="1"/>
  <c r="I84" i="4"/>
  <c r="P85" i="4"/>
  <c r="Q85" i="4" s="1"/>
  <c r="R85" i="4" l="1"/>
  <c r="S85" i="4" s="1"/>
  <c r="T85" i="4" s="1"/>
  <c r="U85" i="4" s="1"/>
  <c r="I85" i="4"/>
  <c r="E86" i="4"/>
  <c r="F86" i="4"/>
  <c r="P86" i="4" l="1"/>
  <c r="R86" i="4" s="1"/>
  <c r="G86" i="4"/>
  <c r="H86" i="4" s="1"/>
  <c r="I86" i="4" s="1"/>
  <c r="Q86" i="4" l="1"/>
  <c r="S86" i="4" s="1"/>
  <c r="T86" i="4" s="1"/>
  <c r="D87" i="4"/>
  <c r="P87" i="4" l="1"/>
  <c r="U86" i="4"/>
  <c r="E87" i="4"/>
  <c r="F87" i="4"/>
  <c r="R87" i="4" l="1"/>
  <c r="Q87" i="4"/>
  <c r="G87" i="4"/>
  <c r="H87" i="4" s="1"/>
  <c r="I87" i="4" s="1"/>
  <c r="S87" i="4" l="1"/>
  <c r="T87" i="4" s="1"/>
  <c r="P88" i="4" s="1"/>
  <c r="Q88" i="4" s="1"/>
  <c r="D88" i="4"/>
  <c r="U87" i="4" l="1"/>
  <c r="R88" i="4"/>
  <c r="S88" i="4" s="1"/>
  <c r="T88" i="4" s="1"/>
  <c r="P89" i="4" s="1"/>
  <c r="E88" i="4"/>
  <c r="F88" i="4"/>
  <c r="G88" i="4" l="1"/>
  <c r="H88" i="4" s="1"/>
  <c r="I88" i="4" s="1"/>
  <c r="U88" i="4"/>
  <c r="R89" i="4"/>
  <c r="Q89" i="4"/>
  <c r="D89" i="4" l="1"/>
  <c r="E89" i="4" s="1"/>
  <c r="S89" i="4"/>
  <c r="T89" i="4" s="1"/>
  <c r="F89" i="4" l="1"/>
  <c r="G89" i="4" s="1"/>
  <c r="H89" i="4" s="1"/>
  <c r="I89" i="4" s="1"/>
  <c r="P90" i="4"/>
  <c r="U89" i="4"/>
  <c r="R90" i="4" l="1"/>
  <c r="Q90" i="4"/>
  <c r="D90" i="4"/>
  <c r="S90" i="4" l="1"/>
  <c r="T90" i="4" s="1"/>
  <c r="U90" i="4" s="1"/>
  <c r="E90" i="4"/>
  <c r="F90" i="4"/>
  <c r="G90" i="4" l="1"/>
  <c r="H90" i="4" s="1"/>
  <c r="D91" i="4" s="1"/>
  <c r="P91" i="4"/>
  <c r="R91" i="4" s="1"/>
  <c r="I90" i="4" l="1"/>
  <c r="Q91" i="4"/>
  <c r="S91" i="4" s="1"/>
  <c r="T91" i="4" s="1"/>
  <c r="E91" i="4"/>
  <c r="F91" i="4"/>
  <c r="G91" i="4" l="1"/>
  <c r="H91" i="4" s="1"/>
  <c r="D92" i="4" s="1"/>
  <c r="P92" i="4"/>
  <c r="R92" i="4" s="1"/>
  <c r="U91" i="4"/>
  <c r="I91" i="4" l="1"/>
  <c r="Q92" i="4"/>
  <c r="S92" i="4" s="1"/>
  <c r="T92" i="4" s="1"/>
  <c r="F92" i="4"/>
  <c r="E92" i="4"/>
  <c r="G92" i="4" l="1"/>
  <c r="H92" i="4" s="1"/>
  <c r="I92" i="4" s="1"/>
  <c r="U92" i="4"/>
  <c r="P93" i="4"/>
  <c r="R93" i="4" l="1"/>
  <c r="Q93" i="4"/>
  <c r="D93" i="4"/>
  <c r="E93" i="4" s="1"/>
  <c r="S93" i="4" l="1"/>
  <c r="T93" i="4" s="1"/>
  <c r="P94" i="4" s="1"/>
  <c r="F93" i="4"/>
  <c r="G93" i="4" s="1"/>
  <c r="H93" i="4" s="1"/>
  <c r="R94" i="4" l="1"/>
  <c r="Q94" i="4"/>
  <c r="U93" i="4"/>
  <c r="I93" i="4"/>
  <c r="D94" i="4"/>
  <c r="S94" i="4" l="1"/>
  <c r="T94" i="4" s="1"/>
  <c r="P95" i="4" s="1"/>
  <c r="E94" i="4"/>
  <c r="F94" i="4"/>
  <c r="U94" i="4" l="1"/>
  <c r="R95" i="4"/>
  <c r="Q95" i="4"/>
  <c r="G94" i="4"/>
  <c r="H94" i="4" s="1"/>
  <c r="I94" i="4" l="1"/>
  <c r="D95" i="4"/>
  <c r="F95" i="4" l="1"/>
  <c r="E95" i="4"/>
  <c r="S95" i="4"/>
  <c r="T95" i="4" s="1"/>
  <c r="G95" i="4" l="1"/>
  <c r="H95" i="4" s="1"/>
  <c r="I95" i="4" s="1"/>
  <c r="U95" i="4"/>
  <c r="P96" i="4"/>
  <c r="D96" i="4" l="1"/>
  <c r="R96" i="4"/>
  <c r="Q96" i="4"/>
  <c r="S96" i="4" l="1"/>
  <c r="T96" i="4" s="1"/>
  <c r="P97" i="4" s="1"/>
  <c r="F96" i="4"/>
  <c r="E96" i="4"/>
  <c r="U96" i="4" l="1"/>
  <c r="G96" i="4"/>
  <c r="H96" i="4" s="1"/>
  <c r="R97" i="4"/>
  <c r="Q97" i="4"/>
  <c r="D97" i="4" l="1"/>
  <c r="I96" i="4"/>
  <c r="S97" i="4"/>
  <c r="T97" i="4" s="1"/>
  <c r="P98" i="4" s="1"/>
  <c r="Q98" i="4" s="1"/>
  <c r="F97" i="4" l="1"/>
  <c r="E97" i="4"/>
  <c r="U97" i="4"/>
  <c r="R98" i="4"/>
  <c r="S98" i="4" s="1"/>
  <c r="T98" i="4" s="1"/>
  <c r="G97" i="4" l="1"/>
  <c r="H97" i="4" s="1"/>
  <c r="U98" i="4"/>
  <c r="P99" i="4"/>
  <c r="R99" i="4" s="1"/>
  <c r="D98" i="4" l="1"/>
  <c r="I97" i="4"/>
  <c r="Q99" i="4"/>
  <c r="S99" i="4" s="1"/>
  <c r="T99" i="4" s="1"/>
  <c r="U99" i="4" s="1"/>
  <c r="E98" i="4" l="1"/>
  <c r="F98" i="4"/>
  <c r="P100" i="4"/>
  <c r="Q100" i="4" s="1"/>
  <c r="G98" i="4" l="1"/>
  <c r="H98" i="4" s="1"/>
  <c r="R100" i="4"/>
  <c r="I98" i="4" l="1"/>
  <c r="D99" i="4"/>
  <c r="S100" i="4"/>
  <c r="T100" i="4" s="1"/>
  <c r="P101" i="4" s="1"/>
  <c r="E99" i="4" l="1"/>
  <c r="F99" i="4"/>
  <c r="U100" i="4"/>
  <c r="R101" i="4"/>
  <c r="Q101" i="4"/>
  <c r="S101" i="4" s="1"/>
  <c r="T101" i="4" s="1"/>
  <c r="G99" i="4" l="1"/>
  <c r="H99" i="4" s="1"/>
  <c r="P102" i="4"/>
  <c r="U101" i="4"/>
  <c r="I99" i="4" l="1"/>
  <c r="D100" i="4"/>
  <c r="R102" i="4"/>
  <c r="Q102" i="4"/>
  <c r="E100" i="4" l="1"/>
  <c r="F100" i="4"/>
  <c r="S102" i="4"/>
  <c r="T102" i="4" s="1"/>
  <c r="G100" i="4" l="1"/>
  <c r="H100" i="4" s="1"/>
  <c r="U102" i="4"/>
  <c r="P103" i="4"/>
  <c r="D101" i="4" l="1"/>
  <c r="I100" i="4"/>
  <c r="R103" i="4"/>
  <c r="Q103" i="4"/>
  <c r="E101" i="4" l="1"/>
  <c r="F101" i="4"/>
  <c r="S103" i="4"/>
  <c r="T103" i="4" s="1"/>
  <c r="P104" i="4" s="1"/>
  <c r="G101" i="4" l="1"/>
  <c r="H101" i="4" s="1"/>
  <c r="I101" i="4" s="1"/>
  <c r="R104" i="4"/>
  <c r="Q104" i="4"/>
  <c r="U103" i="4"/>
  <c r="D102" i="4" l="1"/>
  <c r="F102" i="4" s="1"/>
  <c r="S104" i="4"/>
  <c r="T104" i="4" s="1"/>
  <c r="E102" i="4" l="1"/>
  <c r="G102" i="4" s="1"/>
  <c r="H102" i="4" s="1"/>
  <c r="I102" i="4" s="1"/>
  <c r="P105" i="4"/>
  <c r="U104" i="4"/>
  <c r="D103" i="4" l="1"/>
  <c r="F103" i="4" s="1"/>
  <c r="R105" i="4"/>
  <c r="Q105" i="4"/>
  <c r="E103" i="4" l="1"/>
  <c r="G103" i="4" s="1"/>
  <c r="H103" i="4" s="1"/>
  <c r="D104" i="4" s="1"/>
  <c r="S105" i="4"/>
  <c r="T105" i="4" s="1"/>
  <c r="P106" i="4" s="1"/>
  <c r="I103" i="4" l="1"/>
  <c r="F104" i="4"/>
  <c r="E104" i="4"/>
  <c r="U105" i="4"/>
  <c r="R106" i="4"/>
  <c r="Q106" i="4"/>
  <c r="G104" i="4" l="1"/>
  <c r="H104" i="4" s="1"/>
  <c r="D105" i="4" s="1"/>
  <c r="S106" i="4"/>
  <c r="T106" i="4" s="1"/>
  <c r="I104" i="4" l="1"/>
  <c r="F105" i="4"/>
  <c r="E105" i="4"/>
  <c r="P107" i="4"/>
  <c r="U106" i="4"/>
  <c r="G105" i="4" l="1"/>
  <c r="H105" i="4" s="1"/>
  <c r="D106" i="4" s="1"/>
  <c r="R107" i="4"/>
  <c r="Q107" i="4"/>
  <c r="I105" i="4" l="1"/>
  <c r="F106" i="4"/>
  <c r="E106" i="4"/>
  <c r="S107" i="4"/>
  <c r="T107" i="4" s="1"/>
  <c r="P108" i="4" s="1"/>
  <c r="G106" i="4" l="1"/>
  <c r="H106" i="4" s="1"/>
  <c r="I106" i="4" s="1"/>
  <c r="U107" i="4"/>
  <c r="R108" i="4"/>
  <c r="Q108" i="4"/>
  <c r="S108" i="4" l="1"/>
  <c r="T108" i="4" s="1"/>
  <c r="P109" i="4" s="1"/>
  <c r="D107" i="4"/>
  <c r="F107" i="4" s="1"/>
  <c r="U108" i="4" l="1"/>
  <c r="E107" i="4"/>
  <c r="G107" i="4" s="1"/>
  <c r="H107" i="4" s="1"/>
  <c r="D108" i="4" s="1"/>
  <c r="R109" i="4"/>
  <c r="Q109" i="4"/>
  <c r="I107" i="4" l="1"/>
  <c r="F108" i="4"/>
  <c r="E108" i="4"/>
  <c r="S109" i="4"/>
  <c r="T109" i="4" s="1"/>
  <c r="G108" i="4" l="1"/>
  <c r="H108" i="4" s="1"/>
  <c r="I108" i="4" s="1"/>
  <c r="U109" i="4"/>
  <c r="P110" i="4"/>
  <c r="D109" i="4" l="1"/>
  <c r="F109" i="4" s="1"/>
  <c r="R110" i="4"/>
  <c r="Q110" i="4"/>
  <c r="E109" i="4" l="1"/>
  <c r="G109" i="4" s="1"/>
  <c r="H109" i="4" s="1"/>
  <c r="S110" i="4"/>
  <c r="T110" i="4" s="1"/>
  <c r="P111" i="4" s="1"/>
  <c r="D110" i="4" l="1"/>
  <c r="I109" i="4"/>
  <c r="U110" i="4"/>
  <c r="R111" i="4"/>
  <c r="Q111" i="4"/>
  <c r="E110" i="4" l="1"/>
  <c r="F110" i="4"/>
  <c r="S111" i="4"/>
  <c r="T111" i="4" s="1"/>
  <c r="U111" i="4" s="1"/>
  <c r="G110" i="4" l="1"/>
  <c r="H110" i="4" s="1"/>
  <c r="P112" i="4"/>
  <c r="Q112" i="4" s="1"/>
  <c r="D111" i="4" l="1"/>
  <c r="I110" i="4"/>
  <c r="R112" i="4"/>
  <c r="S112" i="4" s="1"/>
  <c r="T112" i="4" s="1"/>
  <c r="F111" i="4" l="1"/>
  <c r="E111" i="4"/>
  <c r="P113" i="4"/>
  <c r="U112" i="4"/>
  <c r="G111" i="4" l="1"/>
  <c r="H111" i="4" s="1"/>
  <c r="R113" i="4"/>
  <c r="Q113" i="4"/>
  <c r="D112" i="4" l="1"/>
  <c r="I111" i="4"/>
  <c r="S113" i="4"/>
  <c r="T113" i="4" s="1"/>
  <c r="U113" i="4" s="1"/>
  <c r="F112" i="4" l="1"/>
  <c r="E112" i="4"/>
  <c r="P114" i="4"/>
  <c r="G112" i="4" l="1"/>
  <c r="H112" i="4" s="1"/>
  <c r="R114" i="4"/>
  <c r="Q114" i="4"/>
  <c r="S114" i="4" l="1"/>
  <c r="T114" i="4" s="1"/>
  <c r="P115" i="4" s="1"/>
  <c r="I112" i="4"/>
  <c r="D113" i="4"/>
  <c r="U114" i="4" l="1"/>
  <c r="F113" i="4"/>
  <c r="E113" i="4"/>
  <c r="R115" i="4"/>
  <c r="Q115" i="4"/>
  <c r="S115" i="4" l="1"/>
  <c r="T115" i="4" s="1"/>
  <c r="P116" i="4" s="1"/>
  <c r="G113" i="4"/>
  <c r="H113" i="4" s="1"/>
  <c r="D114" i="4" s="1"/>
  <c r="U115" i="4" l="1"/>
  <c r="I113" i="4"/>
  <c r="F114" i="4"/>
  <c r="E114" i="4"/>
  <c r="R116" i="4"/>
  <c r="Q116" i="4"/>
  <c r="G114" i="4" l="1"/>
  <c r="H114" i="4" s="1"/>
  <c r="I114" i="4" s="1"/>
  <c r="S116" i="4"/>
  <c r="T116" i="4" s="1"/>
  <c r="D115" i="4" l="1"/>
  <c r="F115" i="4" s="1"/>
  <c r="P117" i="4"/>
  <c r="U116" i="4"/>
  <c r="E115" i="4" l="1"/>
  <c r="G115" i="4" s="1"/>
  <c r="H115" i="4" s="1"/>
  <c r="R117" i="4"/>
  <c r="Q117" i="4"/>
  <c r="I115" i="4" l="1"/>
  <c r="D116" i="4"/>
  <c r="S117" i="4"/>
  <c r="T117" i="4" s="1"/>
  <c r="F116" i="4" l="1"/>
  <c r="E116" i="4"/>
  <c r="U117" i="4"/>
  <c r="P118" i="4"/>
  <c r="G116" i="4" l="1"/>
  <c r="H116" i="4" s="1"/>
  <c r="R118" i="4"/>
  <c r="Q118" i="4"/>
  <c r="I116" i="4" l="1"/>
  <c r="D117" i="4"/>
  <c r="S118" i="4"/>
  <c r="T118" i="4" s="1"/>
  <c r="U118" i="4" s="1"/>
  <c r="E117" i="4" l="1"/>
  <c r="F117" i="4"/>
  <c r="P119" i="4"/>
  <c r="G117" i="4" l="1"/>
  <c r="H117" i="4" s="1"/>
  <c r="I117" i="4" s="1"/>
  <c r="R119" i="4"/>
  <c r="Q119" i="4"/>
  <c r="S119" i="4" l="1"/>
  <c r="T119" i="4" s="1"/>
  <c r="P120" i="4" s="1"/>
  <c r="D118" i="4"/>
  <c r="E118" i="4" s="1"/>
  <c r="U119" i="4" l="1"/>
  <c r="F118" i="4"/>
  <c r="G118" i="4" s="1"/>
  <c r="H118" i="4" s="1"/>
  <c r="R120" i="4"/>
  <c r="Q120" i="4"/>
  <c r="D119" i="4" l="1"/>
  <c r="I118" i="4"/>
  <c r="S120" i="4"/>
  <c r="T120" i="4" s="1"/>
  <c r="F119" i="4" l="1"/>
  <c r="E119" i="4"/>
  <c r="U120" i="4"/>
  <c r="P121" i="4"/>
  <c r="G119" i="4" l="1"/>
  <c r="H119" i="4" s="1"/>
  <c r="D120" i="4" s="1"/>
  <c r="R121" i="4"/>
  <c r="Q121" i="4"/>
  <c r="I119" i="4" l="1"/>
  <c r="E120" i="4"/>
  <c r="F120" i="4"/>
  <c r="S121" i="4"/>
  <c r="T121" i="4" s="1"/>
  <c r="P122" i="4" s="1"/>
  <c r="G120" i="4" l="1"/>
  <c r="H120" i="4" s="1"/>
  <c r="D121" i="4" s="1"/>
  <c r="U121" i="4"/>
  <c r="R122" i="4"/>
  <c r="Q122" i="4"/>
  <c r="I120" i="4" l="1"/>
  <c r="E121" i="4"/>
  <c r="F121" i="4"/>
  <c r="S122" i="4"/>
  <c r="T122" i="4" s="1"/>
  <c r="G121" i="4" l="1"/>
  <c r="H121" i="4" s="1"/>
  <c r="I121" i="4" s="1"/>
  <c r="U122" i="4"/>
  <c r="P123" i="4"/>
  <c r="D122" i="4" l="1"/>
  <c r="E122" i="4" s="1"/>
  <c r="R123" i="4"/>
  <c r="Q123" i="4"/>
  <c r="S123" i="4" l="1"/>
  <c r="T123" i="4" s="1"/>
  <c r="U123" i="4" s="1"/>
  <c r="F122" i="4"/>
  <c r="G122" i="4" s="1"/>
  <c r="H122" i="4" s="1"/>
  <c r="P124" i="4" l="1"/>
  <c r="R124" i="4" s="1"/>
  <c r="D123" i="4"/>
  <c r="I122" i="4"/>
  <c r="Q124" i="4" l="1"/>
  <c r="S124" i="4" s="1"/>
  <c r="T124" i="4" s="1"/>
  <c r="U124" i="4" s="1"/>
  <c r="E123" i="4"/>
  <c r="F123" i="4"/>
  <c r="G123" i="4" l="1"/>
  <c r="H123" i="4" s="1"/>
  <c r="D124" i="4" s="1"/>
  <c r="P125" i="4"/>
  <c r="R125" i="4" s="1"/>
  <c r="I123" i="4" l="1"/>
  <c r="E124" i="4"/>
  <c r="F124" i="4"/>
  <c r="Q125" i="4"/>
  <c r="S125" i="4" s="1"/>
  <c r="T125" i="4" s="1"/>
  <c r="G124" i="4" l="1"/>
  <c r="H124" i="4" s="1"/>
  <c r="U125" i="4"/>
  <c r="P126" i="4"/>
  <c r="D125" i="4" l="1"/>
  <c r="I124" i="4"/>
  <c r="R126" i="4"/>
  <c r="Q126" i="4"/>
  <c r="F125" i="4" l="1"/>
  <c r="E125" i="4"/>
  <c r="S126" i="4"/>
  <c r="T126" i="4" s="1"/>
  <c r="G125" i="4" l="1"/>
  <c r="H125" i="4" s="1"/>
  <c r="U126" i="4"/>
  <c r="P127" i="4"/>
  <c r="I125" i="4" l="1"/>
  <c r="D126" i="4"/>
  <c r="R127" i="4"/>
  <c r="Q127" i="4"/>
  <c r="E126" i="4" l="1"/>
  <c r="F126" i="4"/>
  <c r="S127" i="4"/>
  <c r="T127" i="4" s="1"/>
  <c r="G126" i="4" l="1"/>
  <c r="H126" i="4" s="1"/>
  <c r="D127" i="4" s="1"/>
  <c r="U127" i="4"/>
  <c r="P128" i="4"/>
  <c r="I126" i="4" l="1"/>
  <c r="F127" i="4"/>
  <c r="E127" i="4"/>
  <c r="R128" i="4"/>
  <c r="Q128" i="4"/>
  <c r="G127" i="4" l="1"/>
  <c r="H127" i="4" s="1"/>
  <c r="S128" i="4"/>
  <c r="T128" i="4" s="1"/>
  <c r="U128" i="4" s="1"/>
  <c r="D128" i="4" l="1"/>
  <c r="I127" i="4"/>
  <c r="P129" i="4"/>
  <c r="R129" i="4" s="1"/>
  <c r="E128" i="4" l="1"/>
  <c r="F128" i="4"/>
  <c r="Q129" i="4"/>
  <c r="S129" i="4" s="1"/>
  <c r="T129" i="4" s="1"/>
  <c r="P130" i="4" s="1"/>
  <c r="G128" i="4" l="1"/>
  <c r="H128" i="4" s="1"/>
  <c r="D129" i="4" s="1"/>
  <c r="U129" i="4"/>
  <c r="R130" i="4"/>
  <c r="Q130" i="4"/>
  <c r="I128" i="4" l="1"/>
  <c r="E129" i="4"/>
  <c r="F129" i="4"/>
  <c r="S130" i="4"/>
  <c r="T130" i="4" s="1"/>
  <c r="P131" i="4" s="1"/>
  <c r="G129" i="4" l="1"/>
  <c r="H129" i="4" s="1"/>
  <c r="U130" i="4"/>
  <c r="R131" i="4"/>
  <c r="Q131" i="4"/>
  <c r="D130" i="4" l="1"/>
  <c r="I129" i="4"/>
  <c r="S131" i="4"/>
  <c r="T131" i="4" s="1"/>
  <c r="F130" i="4" l="1"/>
  <c r="E130" i="4"/>
  <c r="P132" i="4"/>
  <c r="U131" i="4"/>
  <c r="G130" i="4" l="1"/>
  <c r="H130" i="4" s="1"/>
  <c r="R132" i="4"/>
  <c r="Q132" i="4"/>
  <c r="I130" i="4" l="1"/>
  <c r="D131" i="4"/>
  <c r="S132" i="4"/>
  <c r="T132" i="4" s="1"/>
  <c r="F131" i="4" l="1"/>
  <c r="E131" i="4"/>
  <c r="U132" i="4"/>
  <c r="P133" i="4"/>
  <c r="G131" i="4" l="1"/>
  <c r="H131" i="4" s="1"/>
  <c r="R133" i="4"/>
  <c r="Q133" i="4"/>
  <c r="I131" i="4" l="1"/>
  <c r="D132" i="4"/>
  <c r="S133" i="4"/>
  <c r="T133" i="4" s="1"/>
  <c r="E132" i="4" l="1"/>
  <c r="F132" i="4"/>
  <c r="P134" i="4"/>
  <c r="U133" i="4"/>
  <c r="G132" i="4" l="1"/>
  <c r="H132" i="4" s="1"/>
  <c r="D133" i="4" s="1"/>
  <c r="R134" i="4"/>
  <c r="Q134" i="4"/>
  <c r="S134" i="4" l="1"/>
  <c r="T134" i="4" s="1"/>
  <c r="P135" i="4" s="1"/>
  <c r="I132" i="4"/>
  <c r="F133" i="4"/>
  <c r="E133" i="4"/>
  <c r="G133" i="4" l="1"/>
  <c r="H133" i="4" s="1"/>
  <c r="D134" i="4" s="1"/>
  <c r="U134" i="4"/>
  <c r="R135" i="4"/>
  <c r="Q135" i="4"/>
  <c r="I133" i="4" l="1"/>
  <c r="F134" i="4"/>
  <c r="E134" i="4"/>
  <c r="S135" i="4"/>
  <c r="T135" i="4" s="1"/>
  <c r="U135" i="4" s="1"/>
  <c r="G134" i="4" l="1"/>
  <c r="H134" i="4" s="1"/>
  <c r="I134" i="4" s="1"/>
  <c r="P136" i="4"/>
  <c r="R136" i="4" s="1"/>
  <c r="D135" i="4" l="1"/>
  <c r="F135" i="4" s="1"/>
  <c r="Q136" i="4"/>
  <c r="E135" i="4" l="1"/>
  <c r="G135" i="4" s="1"/>
  <c r="H135" i="4" s="1"/>
  <c r="S136" i="4"/>
  <c r="T136" i="4" s="1"/>
  <c r="P137" i="4" s="1"/>
  <c r="I135" i="4" l="1"/>
  <c r="D136" i="4"/>
  <c r="R137" i="4"/>
  <c r="Q137" i="4"/>
  <c r="U136" i="4"/>
  <c r="F136" i="4" l="1"/>
  <c r="E136" i="4"/>
  <c r="S137" i="4"/>
  <c r="T137" i="4" s="1"/>
  <c r="G136" i="4" l="1"/>
  <c r="H136" i="4" s="1"/>
  <c r="I136" i="4" s="1"/>
  <c r="U137" i="4"/>
  <c r="P138" i="4"/>
  <c r="D137" i="4" l="1"/>
  <c r="E137" i="4" s="1"/>
  <c r="R138" i="4"/>
  <c r="Q138" i="4"/>
  <c r="F137" i="4" l="1"/>
  <c r="G137" i="4" s="1"/>
  <c r="H137" i="4" s="1"/>
  <c r="D138" i="4" s="1"/>
  <c r="E138" i="4" s="1"/>
  <c r="S138" i="4"/>
  <c r="T138" i="4" s="1"/>
  <c r="F138" i="4" l="1"/>
  <c r="G138" i="4" s="1"/>
  <c r="H138" i="4" s="1"/>
  <c r="I138" i="4" s="1"/>
  <c r="I137" i="4"/>
  <c r="U138" i="4"/>
  <c r="P139" i="4"/>
  <c r="R139" i="4" l="1"/>
  <c r="Q139" i="4"/>
  <c r="D139" i="4"/>
  <c r="S139" i="4" l="1"/>
  <c r="T139" i="4" s="1"/>
  <c r="P140" i="4" s="1"/>
  <c r="E139" i="4"/>
  <c r="F139" i="4"/>
  <c r="U139" i="4" l="1"/>
  <c r="R140" i="4"/>
  <c r="Q140" i="4"/>
  <c r="G139" i="4"/>
  <c r="H139" i="4" s="1"/>
  <c r="I139" i="4" s="1"/>
  <c r="D140" i="4" l="1"/>
  <c r="F140" i="4" s="1"/>
  <c r="E140" i="4" l="1"/>
  <c r="G140" i="4" s="1"/>
  <c r="H140" i="4" s="1"/>
  <c r="D141" i="4" s="1"/>
  <c r="S140" i="4"/>
  <c r="T140" i="4" s="1"/>
  <c r="U140" i="4" s="1"/>
  <c r="I140" i="4" l="1"/>
  <c r="P141" i="4"/>
  <c r="E141" i="4"/>
  <c r="F141" i="4"/>
  <c r="R141" i="4" l="1"/>
  <c r="Q141" i="4"/>
  <c r="G141" i="4"/>
  <c r="H141" i="4" s="1"/>
  <c r="S141" i="4" l="1"/>
  <c r="T141" i="4" s="1"/>
  <c r="P142" i="4" s="1"/>
  <c r="Q142" i="4" s="1"/>
  <c r="D142" i="4"/>
  <c r="I141" i="4"/>
  <c r="U141" i="4" l="1"/>
  <c r="R142" i="4"/>
  <c r="S142" i="4" s="1"/>
  <c r="T142" i="4" s="1"/>
  <c r="E142" i="4"/>
  <c r="F142" i="4"/>
  <c r="G142" i="4" l="1"/>
  <c r="H142" i="4" s="1"/>
  <c r="I142" i="4" s="1"/>
  <c r="U142" i="4"/>
  <c r="P143" i="4"/>
  <c r="R143" i="4" l="1"/>
  <c r="Q143" i="4"/>
  <c r="D143" i="4"/>
  <c r="F143" i="4" s="1"/>
  <c r="S143" i="4" l="1"/>
  <c r="T143" i="4" s="1"/>
  <c r="U143" i="4" s="1"/>
  <c r="E143" i="4"/>
  <c r="G143" i="4" s="1"/>
  <c r="H143" i="4" s="1"/>
  <c r="D144" i="4" l="1"/>
  <c r="E144" i="4" s="1"/>
  <c r="I143" i="4"/>
  <c r="P144" i="4"/>
  <c r="R144" i="4" l="1"/>
  <c r="Q144" i="4"/>
  <c r="F144" i="4"/>
  <c r="G144" i="4" s="1"/>
  <c r="H144" i="4" s="1"/>
  <c r="S144" i="4" l="1"/>
  <c r="T144" i="4" s="1"/>
  <c r="P145" i="4" s="1"/>
  <c r="R145" i="4" s="1"/>
  <c r="D145" i="4"/>
  <c r="I144" i="4"/>
  <c r="U144" i="4" l="1"/>
  <c r="Q145" i="4"/>
  <c r="S145" i="4" s="1"/>
  <c r="T145" i="4" s="1"/>
  <c r="P146" i="4" s="1"/>
  <c r="F145" i="4"/>
  <c r="E145" i="4"/>
  <c r="U145" i="4" l="1"/>
  <c r="R146" i="4"/>
  <c r="Q146" i="4"/>
  <c r="G145" i="4"/>
  <c r="H145" i="4" s="1"/>
  <c r="I145" i="4" s="1"/>
  <c r="D146" i="4" l="1"/>
  <c r="S146" i="4" s="1"/>
  <c r="T146" i="4" s="1"/>
  <c r="P147" i="4" s="1"/>
  <c r="R147" i="4" l="1"/>
  <c r="Q147" i="4"/>
  <c r="U146" i="4"/>
  <c r="F146" i="4"/>
  <c r="E146" i="4"/>
  <c r="G146" i="4" l="1"/>
  <c r="H146" i="4" s="1"/>
  <c r="D147" i="4" s="1"/>
  <c r="S147" i="4" s="1"/>
  <c r="T147" i="4" s="1"/>
  <c r="I146" i="4" l="1"/>
  <c r="F147" i="4"/>
  <c r="E147" i="4"/>
  <c r="P148" i="4"/>
  <c r="U147" i="4"/>
  <c r="G147" i="4" l="1"/>
  <c r="H147" i="4" s="1"/>
  <c r="D148" i="4" s="1"/>
  <c r="F148" i="4" s="1"/>
  <c r="R148" i="4"/>
  <c r="Q148" i="4"/>
  <c r="E148" i="4" l="1"/>
  <c r="G148" i="4" s="1"/>
  <c r="H148" i="4" s="1"/>
  <c r="I147" i="4"/>
  <c r="S148" i="4"/>
  <c r="T148" i="4" s="1"/>
  <c r="P149" i="4" s="1"/>
  <c r="D149" i="4" l="1"/>
  <c r="E149" i="4" s="1"/>
  <c r="I148" i="4"/>
  <c r="U148" i="4"/>
  <c r="R149" i="4"/>
  <c r="Q149" i="4"/>
  <c r="F149" i="4" l="1"/>
  <c r="G149" i="4" s="1"/>
  <c r="H149" i="4" s="1"/>
  <c r="I149" i="4" s="1"/>
  <c r="S149" i="4"/>
  <c r="T149" i="4" s="1"/>
  <c r="U149" i="4" s="1"/>
  <c r="P150" i="4" l="1"/>
  <c r="Q150" i="4" s="1"/>
  <c r="D150" i="4"/>
  <c r="F150" i="4" s="1"/>
  <c r="R150" i="4" l="1"/>
  <c r="S150" i="4" s="1"/>
  <c r="T150" i="4" s="1"/>
  <c r="U150" i="4" s="1"/>
  <c r="E150" i="4"/>
  <c r="G150" i="4" s="1"/>
  <c r="H150" i="4" s="1"/>
  <c r="P151" i="4" l="1"/>
  <c r="I150" i="4"/>
  <c r="D151" i="4"/>
  <c r="R151" i="4" l="1"/>
  <c r="Q151" i="4"/>
  <c r="F151" i="4"/>
  <c r="E151" i="4"/>
  <c r="S151" i="4" l="1"/>
  <c r="T151" i="4" s="1"/>
  <c r="P152" i="4" s="1"/>
  <c r="G151" i="4"/>
  <c r="H151" i="4" s="1"/>
  <c r="U151" i="4" l="1"/>
  <c r="R152" i="4"/>
  <c r="Q152" i="4"/>
  <c r="I151" i="4"/>
  <c r="D152" i="4"/>
  <c r="S152" i="4" l="1"/>
  <c r="T152" i="4" s="1"/>
  <c r="F152" i="4"/>
  <c r="E152" i="4"/>
  <c r="G152" i="4" l="1"/>
  <c r="H152" i="4" s="1"/>
  <c r="D153" i="4" s="1"/>
  <c r="U152" i="4"/>
  <c r="P153" i="4"/>
  <c r="R153" i="4" l="1"/>
  <c r="Q153" i="4"/>
  <c r="I152" i="4"/>
  <c r="F153" i="4"/>
  <c r="E153" i="4"/>
  <c r="S153" i="4" l="1"/>
  <c r="T153" i="4" s="1"/>
  <c r="P154" i="4" s="1"/>
  <c r="G153" i="4"/>
  <c r="H153" i="4" s="1"/>
  <c r="U153" i="4" l="1"/>
  <c r="R154" i="4"/>
  <c r="Q154" i="4"/>
  <c r="D154" i="4"/>
  <c r="I153" i="4"/>
  <c r="S154" i="4" l="1"/>
  <c r="T154" i="4" s="1"/>
  <c r="F154" i="4"/>
  <c r="E154" i="4"/>
  <c r="G154" i="4" l="1"/>
  <c r="H154" i="4" s="1"/>
  <c r="D155" i="4" s="1"/>
  <c r="P155" i="4"/>
  <c r="U154" i="4"/>
  <c r="I154" i="4" l="1"/>
  <c r="R155" i="4"/>
  <c r="Q155" i="4"/>
  <c r="F155" i="4"/>
  <c r="E155" i="4"/>
  <c r="S155" i="4" l="1"/>
  <c r="T155" i="4" s="1"/>
  <c r="P156" i="4" s="1"/>
  <c r="G155" i="4"/>
  <c r="H155" i="4" s="1"/>
  <c r="U155" i="4" l="1"/>
  <c r="R156" i="4"/>
  <c r="Q156" i="4"/>
  <c r="D156" i="4"/>
  <c r="I155" i="4"/>
  <c r="S156" i="4" l="1"/>
  <c r="T156" i="4" s="1"/>
  <c r="E156" i="4"/>
  <c r="F156" i="4"/>
  <c r="G156" i="4" l="1"/>
  <c r="H156" i="4" s="1"/>
  <c r="D157" i="4" s="1"/>
  <c r="P157" i="4"/>
  <c r="U156" i="4"/>
  <c r="R157" i="4" l="1"/>
  <c r="Q157" i="4"/>
  <c r="I156" i="4"/>
  <c r="F157" i="4"/>
  <c r="E157" i="4"/>
  <c r="S157" i="4" l="1"/>
  <c r="T157" i="4" s="1"/>
  <c r="U157" i="4" s="1"/>
  <c r="G157" i="4"/>
  <c r="H157" i="4" s="1"/>
  <c r="P158" i="4" l="1"/>
  <c r="Q158" i="4" s="1"/>
  <c r="D158" i="4"/>
  <c r="I157" i="4"/>
  <c r="R158" i="4" l="1"/>
  <c r="S158" i="4" s="1"/>
  <c r="T158" i="4" s="1"/>
  <c r="F158" i="4"/>
  <c r="E158" i="4"/>
  <c r="G158" i="4" l="1"/>
  <c r="H158" i="4" s="1"/>
  <c r="I158" i="4" s="1"/>
  <c r="U158" i="4"/>
  <c r="P159" i="4"/>
  <c r="R159" i="4" l="1"/>
  <c r="Q159" i="4"/>
  <c r="D159" i="4"/>
  <c r="S159" i="4" l="1"/>
  <c r="T159" i="4" s="1"/>
  <c r="U159" i="4" s="1"/>
  <c r="E159" i="4"/>
  <c r="F159" i="4"/>
  <c r="P160" i="4" l="1"/>
  <c r="G159" i="4"/>
  <c r="H159" i="4" s="1"/>
  <c r="D160" i="4" s="1"/>
  <c r="R160" i="4" l="1"/>
  <c r="Q160" i="4"/>
  <c r="I159" i="4"/>
  <c r="E160" i="4"/>
  <c r="F160" i="4"/>
  <c r="S160" i="4" l="1"/>
  <c r="T160" i="4" s="1"/>
  <c r="U160" i="4" s="1"/>
  <c r="G160" i="4"/>
  <c r="H160" i="4" s="1"/>
  <c r="P161" i="4" l="1"/>
  <c r="Q161" i="4" s="1"/>
  <c r="I160" i="4"/>
  <c r="D161" i="4"/>
  <c r="R161" i="4" l="1"/>
  <c r="S161" i="4" s="1"/>
  <c r="T161" i="4" s="1"/>
  <c r="F161" i="4"/>
  <c r="E161" i="4"/>
  <c r="G161" i="4" l="1"/>
  <c r="H161" i="4" s="1"/>
  <c r="D162" i="4" s="1"/>
  <c r="U161" i="4"/>
  <c r="P162" i="4"/>
  <c r="R162" i="4" l="1"/>
  <c r="Q162" i="4"/>
  <c r="I161" i="4"/>
  <c r="F162" i="4"/>
  <c r="E162" i="4"/>
  <c r="G162" i="4" l="1"/>
  <c r="H162" i="4" s="1"/>
  <c r="D163" i="4" s="1"/>
  <c r="S162" i="4"/>
  <c r="T162" i="4" s="1"/>
  <c r="U162" i="4" s="1"/>
  <c r="I162" i="4" l="1"/>
  <c r="P163" i="4"/>
  <c r="R163" i="4" s="1"/>
  <c r="E163" i="4"/>
  <c r="F163" i="4"/>
  <c r="Q163" i="4" l="1"/>
  <c r="S163" i="4" s="1"/>
  <c r="T163" i="4" s="1"/>
  <c r="U163" i="4" s="1"/>
  <c r="G163" i="4"/>
  <c r="H163" i="4" s="1"/>
  <c r="P164" i="4" l="1"/>
  <c r="R164" i="4" s="1"/>
  <c r="D164" i="4"/>
  <c r="I163" i="4"/>
  <c r="Q164" i="4" l="1"/>
  <c r="S164" i="4" s="1"/>
  <c r="T164" i="4" s="1"/>
  <c r="F164" i="4"/>
  <c r="E164" i="4"/>
  <c r="G164" i="4" l="1"/>
  <c r="H164" i="4" s="1"/>
  <c r="D165" i="4" s="1"/>
  <c r="U164" i="4"/>
  <c r="P165" i="4"/>
  <c r="R165" i="4" l="1"/>
  <c r="Q165" i="4"/>
  <c r="I164" i="4"/>
  <c r="F165" i="4"/>
  <c r="E165" i="4"/>
  <c r="S165" i="4" l="1"/>
  <c r="T165" i="4" s="1"/>
  <c r="U165" i="4" s="1"/>
  <c r="G165" i="4"/>
  <c r="H165" i="4" s="1"/>
  <c r="D166" i="4" s="1"/>
  <c r="P166" i="4" l="1"/>
  <c r="R166" i="4" s="1"/>
  <c r="I165" i="4"/>
  <c r="E166" i="4"/>
  <c r="F166" i="4"/>
  <c r="Q166" i="4" l="1"/>
  <c r="S166" i="4" s="1"/>
  <c r="T166" i="4" s="1"/>
  <c r="P167" i="4" s="1"/>
  <c r="G166" i="4"/>
  <c r="H166" i="4" s="1"/>
  <c r="U166" i="4" l="1"/>
  <c r="R167" i="4"/>
  <c r="Q167" i="4"/>
  <c r="D167" i="4"/>
  <c r="I166" i="4"/>
  <c r="S167" i="4" l="1"/>
  <c r="T167" i="4" s="1"/>
  <c r="F167" i="4"/>
  <c r="E167" i="4"/>
  <c r="G167" i="4" l="1"/>
  <c r="H167" i="4" s="1"/>
  <c r="I167" i="4" s="1"/>
  <c r="P168" i="4"/>
  <c r="U167" i="4"/>
  <c r="R168" i="4" l="1"/>
  <c r="Q168" i="4"/>
  <c r="D168" i="4"/>
  <c r="S168" i="4" l="1"/>
  <c r="T168" i="4" s="1"/>
  <c r="U168" i="4" s="1"/>
  <c r="E168" i="4"/>
  <c r="F168" i="4"/>
  <c r="P169" i="4" l="1"/>
  <c r="G168" i="4"/>
  <c r="H168" i="4" s="1"/>
  <c r="I168" i="4" s="1"/>
  <c r="R169" i="4" l="1"/>
  <c r="Q169" i="4"/>
  <c r="D169" i="4"/>
  <c r="F169" i="4" s="1"/>
  <c r="E169" i="4" l="1"/>
  <c r="G169" i="4" s="1"/>
  <c r="H169" i="4" s="1"/>
  <c r="D170" i="4" s="1"/>
  <c r="E170" i="4" s="1"/>
  <c r="S169" i="4"/>
  <c r="T169" i="4" s="1"/>
  <c r="P170" i="4" s="1"/>
  <c r="R170" i="4" l="1"/>
  <c r="Q170" i="4"/>
  <c r="U169" i="4"/>
  <c r="I169" i="4"/>
  <c r="F170" i="4"/>
  <c r="G170" i="4" s="1"/>
  <c r="H170" i="4" s="1"/>
  <c r="S170" i="4" l="1"/>
  <c r="T170" i="4" s="1"/>
  <c r="U170" i="4" s="1"/>
  <c r="D171" i="4"/>
  <c r="I170" i="4"/>
  <c r="P171" i="4" l="1"/>
  <c r="R171" i="4" s="1"/>
  <c r="F171" i="4"/>
  <c r="E171" i="4"/>
  <c r="Q171" i="4" l="1"/>
  <c r="S171" i="4" s="1"/>
  <c r="T171" i="4" s="1"/>
  <c r="U171" i="4" s="1"/>
  <c r="G171" i="4"/>
  <c r="H171" i="4" s="1"/>
  <c r="P172" i="4" l="1"/>
  <c r="R172" i="4" s="1"/>
  <c r="I171" i="4"/>
  <c r="D172" i="4"/>
  <c r="Q172" i="4" l="1"/>
  <c r="S172" i="4" s="1"/>
  <c r="T172" i="4" s="1"/>
  <c r="E172" i="4"/>
  <c r="F172" i="4"/>
  <c r="G172" i="4" l="1"/>
  <c r="H172" i="4" s="1"/>
  <c r="P173" i="4"/>
  <c r="U172" i="4"/>
  <c r="R173" i="4" l="1"/>
  <c r="Q173" i="4"/>
  <c r="D173" i="4"/>
  <c r="I172" i="4"/>
  <c r="S173" i="4" l="1"/>
  <c r="T173" i="4" s="1"/>
  <c r="F173" i="4"/>
  <c r="E173" i="4"/>
  <c r="G173" i="4" l="1"/>
  <c r="H173" i="4" s="1"/>
  <c r="I173" i="4" s="1"/>
  <c r="P174" i="4"/>
  <c r="U173" i="4"/>
  <c r="R174" i="4" l="1"/>
  <c r="Q174" i="4"/>
  <c r="D174" i="4"/>
  <c r="F174" i="4" s="1"/>
  <c r="S174" i="4" l="1"/>
  <c r="T174" i="4" s="1"/>
  <c r="P175" i="4" s="1"/>
  <c r="E174" i="4"/>
  <c r="G174" i="4" s="1"/>
  <c r="H174" i="4" s="1"/>
  <c r="R175" i="4" l="1"/>
  <c r="Q175" i="4"/>
  <c r="U174" i="4"/>
  <c r="D175" i="4"/>
  <c r="I174" i="4"/>
  <c r="S175" i="4" l="1"/>
  <c r="T175" i="4" s="1"/>
  <c r="E175" i="4"/>
  <c r="F175" i="4"/>
  <c r="G175" i="4" l="1"/>
  <c r="H175" i="4" s="1"/>
  <c r="I175" i="4" s="1"/>
  <c r="U175" i="4"/>
  <c r="P176" i="4"/>
  <c r="R176" i="4" l="1"/>
  <c r="Q176" i="4"/>
  <c r="D176" i="4"/>
  <c r="E176" i="4" s="1"/>
  <c r="S176" i="4" l="1"/>
  <c r="T176" i="4" s="1"/>
  <c r="U176" i="4" s="1"/>
  <c r="F176" i="4"/>
  <c r="G176" i="4" s="1"/>
  <c r="H176" i="4" s="1"/>
  <c r="P177" i="4" l="1"/>
  <c r="D177" i="4"/>
  <c r="I176" i="4"/>
  <c r="R177" i="4" l="1"/>
  <c r="Q177" i="4"/>
  <c r="E177" i="4"/>
  <c r="F177" i="4"/>
  <c r="S177" i="4" l="1"/>
  <c r="T177" i="4" s="1"/>
  <c r="P178" i="4" s="1"/>
  <c r="G177" i="4"/>
  <c r="H177" i="4" s="1"/>
  <c r="D178" i="4" s="1"/>
  <c r="U177" i="4" l="1"/>
  <c r="R178" i="4"/>
  <c r="Q178" i="4"/>
  <c r="I177" i="4"/>
  <c r="E178" i="4"/>
  <c r="F178" i="4"/>
  <c r="S178" i="4" l="1"/>
  <c r="T178" i="4" s="1"/>
  <c r="U178" i="4" s="1"/>
  <c r="G178" i="4"/>
  <c r="H178" i="4" s="1"/>
  <c r="P179" i="4" l="1"/>
  <c r="R179" i="4" s="1"/>
  <c r="D179" i="4"/>
  <c r="I178" i="4"/>
  <c r="Q179" i="4" l="1"/>
  <c r="S179" i="4" s="1"/>
  <c r="T179" i="4" s="1"/>
  <c r="F179" i="4"/>
  <c r="E179" i="4"/>
  <c r="G179" i="4" l="1"/>
  <c r="H179" i="4" s="1"/>
  <c r="P180" i="4"/>
  <c r="U179" i="4"/>
  <c r="R180" i="4" l="1"/>
  <c r="Q180" i="4"/>
  <c r="I179" i="4"/>
  <c r="D180" i="4"/>
  <c r="S180" i="4" l="1"/>
  <c r="T180" i="4" s="1"/>
  <c r="F180" i="4"/>
  <c r="E180" i="4"/>
  <c r="G180" i="4" l="1"/>
  <c r="H180" i="4" s="1"/>
  <c r="D181" i="4" s="1"/>
  <c r="P181" i="4"/>
  <c r="U180" i="4"/>
  <c r="R181" i="4" l="1"/>
  <c r="Q181" i="4"/>
  <c r="I180" i="4"/>
  <c r="F181" i="4"/>
  <c r="E181" i="4"/>
  <c r="S181" i="4" l="1"/>
  <c r="T181" i="4" s="1"/>
  <c r="P182" i="4" s="1"/>
  <c r="G181" i="4"/>
  <c r="H181" i="4" s="1"/>
  <c r="I181" i="4" s="1"/>
  <c r="U181" i="4" l="1"/>
  <c r="R182" i="4"/>
  <c r="Q182" i="4"/>
  <c r="D182" i="4"/>
  <c r="F182" i="4" s="1"/>
  <c r="S182" i="4" l="1"/>
  <c r="T182" i="4" s="1"/>
  <c r="U182" i="4" s="1"/>
  <c r="E182" i="4"/>
  <c r="G182" i="4" s="1"/>
  <c r="H182" i="4" s="1"/>
  <c r="I182" i="4" s="1"/>
  <c r="P183" i="4" l="1"/>
  <c r="D183" i="4"/>
  <c r="E183" i="4" s="1"/>
  <c r="R183" i="4" l="1"/>
  <c r="Q183" i="4"/>
  <c r="F183" i="4"/>
  <c r="G183" i="4" s="1"/>
  <c r="H183" i="4" s="1"/>
  <c r="S183" i="4" l="1"/>
  <c r="T183" i="4" s="1"/>
  <c r="U183" i="4" s="1"/>
  <c r="I183" i="4"/>
  <c r="D184" i="4"/>
  <c r="E184" i="4" s="1"/>
  <c r="P184" i="4" l="1"/>
  <c r="R184" i="4" s="1"/>
  <c r="F184" i="4"/>
  <c r="G184" i="4" s="1"/>
  <c r="H184" i="4" s="1"/>
  <c r="Q184" i="4" l="1"/>
  <c r="S184" i="4" s="1"/>
  <c r="T184" i="4" s="1"/>
  <c r="P185" i="4" s="1"/>
  <c r="R185" i="4" s="1"/>
  <c r="D185" i="4"/>
  <c r="I184" i="4"/>
  <c r="U184" i="4" l="1"/>
  <c r="Q185" i="4"/>
  <c r="S185" i="4" s="1"/>
  <c r="T185" i="4" s="1"/>
  <c r="E185" i="4"/>
  <c r="F185" i="4"/>
  <c r="G185" i="4" l="1"/>
  <c r="H185" i="4" s="1"/>
  <c r="D186" i="4" s="1"/>
  <c r="U185" i="4"/>
  <c r="P186" i="4"/>
  <c r="R186" i="4" l="1"/>
  <c r="Q186" i="4"/>
  <c r="I185" i="4"/>
  <c r="F186" i="4"/>
  <c r="E186" i="4"/>
  <c r="S186" i="4" l="1"/>
  <c r="T186" i="4" s="1"/>
  <c r="U186" i="4" s="1"/>
  <c r="G186" i="4"/>
  <c r="H186" i="4" s="1"/>
  <c r="P187" i="4" l="1"/>
  <c r="Q187" i="4" s="1"/>
  <c r="D187" i="4"/>
  <c r="I186" i="4"/>
  <c r="R187" i="4" l="1"/>
  <c r="S187" i="4" s="1"/>
  <c r="T187" i="4" s="1"/>
  <c r="E187" i="4"/>
  <c r="F187" i="4"/>
  <c r="G187" i="4" l="1"/>
  <c r="H187" i="4" s="1"/>
  <c r="U187" i="4"/>
  <c r="P188" i="4"/>
  <c r="R188" i="4" l="1"/>
  <c r="Q188" i="4"/>
  <c r="D188" i="4"/>
  <c r="I187" i="4"/>
  <c r="S188" i="4" l="1"/>
  <c r="T188" i="4" s="1"/>
  <c r="E188" i="4"/>
  <c r="F188" i="4"/>
  <c r="G188" i="4" l="1"/>
  <c r="H188" i="4" s="1"/>
  <c r="D189" i="4" s="1"/>
  <c r="U188" i="4"/>
  <c r="P189" i="4"/>
  <c r="R189" i="4" l="1"/>
  <c r="Q189" i="4"/>
  <c r="I188" i="4"/>
  <c r="F189" i="4"/>
  <c r="E189" i="4"/>
  <c r="S189" i="4" l="1"/>
  <c r="T189" i="4" s="1"/>
  <c r="U189" i="4" s="1"/>
  <c r="G189" i="4"/>
  <c r="H189" i="4" s="1"/>
  <c r="P190" i="4" l="1"/>
  <c r="R190" i="4" s="1"/>
  <c r="D190" i="4"/>
  <c r="I189" i="4"/>
  <c r="Q190" i="4" l="1"/>
  <c r="S190" i="4" s="1"/>
  <c r="T190" i="4" s="1"/>
  <c r="F190" i="4"/>
  <c r="E190" i="4"/>
  <c r="G190" i="4" l="1"/>
  <c r="H190" i="4" s="1"/>
  <c r="I190" i="4" s="1"/>
  <c r="P191" i="4"/>
  <c r="U190" i="4"/>
  <c r="R191" i="4" l="1"/>
  <c r="Q191" i="4"/>
  <c r="D191" i="4"/>
  <c r="S191" i="4" l="1"/>
  <c r="T191" i="4" s="1"/>
  <c r="U191" i="4" s="1"/>
  <c r="F191" i="4"/>
  <c r="E191" i="4"/>
  <c r="P192" i="4" l="1"/>
  <c r="G191" i="4"/>
  <c r="H191" i="4" s="1"/>
  <c r="I191" i="4" s="1"/>
  <c r="R192" i="4" l="1"/>
  <c r="Q192" i="4"/>
  <c r="D192" i="4"/>
  <c r="S192" i="4" l="1"/>
  <c r="T192" i="4" s="1"/>
  <c r="P193" i="4" s="1"/>
  <c r="F192" i="4"/>
  <c r="E192" i="4"/>
  <c r="R193" i="4" l="1"/>
  <c r="Q193" i="4"/>
  <c r="U192" i="4"/>
  <c r="G192" i="4"/>
  <c r="H192" i="4" s="1"/>
  <c r="D193" i="4" s="1"/>
  <c r="I192" i="4" l="1"/>
  <c r="S193" i="4"/>
  <c r="T193" i="4" s="1"/>
  <c r="F193" i="4"/>
  <c r="E193" i="4"/>
  <c r="G193" i="4" l="1"/>
  <c r="H193" i="4" s="1"/>
  <c r="U193" i="4"/>
  <c r="P194" i="4"/>
  <c r="R194" i="4" l="1"/>
  <c r="Q194" i="4"/>
  <c r="I193" i="4"/>
  <c r="D194" i="4"/>
  <c r="S194" i="4" l="1"/>
  <c r="T194" i="4" s="1"/>
  <c r="F194" i="4"/>
  <c r="E194" i="4"/>
  <c r="G194" i="4" l="1"/>
  <c r="H194" i="4" s="1"/>
  <c r="P195" i="4"/>
  <c r="U194" i="4"/>
  <c r="R195" i="4" l="1"/>
  <c r="Q195" i="4"/>
  <c r="D195" i="4"/>
  <c r="I194" i="4"/>
  <c r="S195" i="4" l="1"/>
  <c r="T195" i="4" s="1"/>
  <c r="F195" i="4"/>
  <c r="E195" i="4"/>
  <c r="G195" i="4" l="1"/>
  <c r="H195" i="4" s="1"/>
  <c r="P196" i="4"/>
  <c r="U195" i="4"/>
  <c r="R196" i="4" l="1"/>
  <c r="Q196" i="4"/>
  <c r="I195" i="4"/>
  <c r="D196" i="4"/>
  <c r="S196" i="4" l="1"/>
  <c r="T196" i="4" s="1"/>
  <c r="E196" i="4"/>
  <c r="F196" i="4"/>
  <c r="G196" i="4" l="1"/>
  <c r="H196" i="4" s="1"/>
  <c r="I196" i="4" s="1"/>
  <c r="U196" i="4"/>
  <c r="P197" i="4"/>
  <c r="R197" i="4" l="1"/>
  <c r="Q197" i="4"/>
  <c r="D197" i="4"/>
  <c r="S197" i="4" l="1"/>
  <c r="T197" i="4" s="1"/>
  <c r="P198" i="4" s="1"/>
  <c r="F197" i="4"/>
  <c r="E197" i="4"/>
  <c r="U197" i="4" l="1"/>
  <c r="R198" i="4"/>
  <c r="Q198" i="4"/>
  <c r="G197" i="4"/>
  <c r="H197" i="4" s="1"/>
  <c r="I197" i="4" s="1"/>
  <c r="D198" i="4" l="1"/>
  <c r="S198" i="4" s="1"/>
  <c r="T198" i="4" s="1"/>
  <c r="P199" i="4" s="1"/>
  <c r="R199" i="4" l="1"/>
  <c r="Q199" i="4"/>
  <c r="F198" i="4"/>
  <c r="U198" i="4"/>
  <c r="E198" i="4"/>
  <c r="G198" i="4" l="1"/>
  <c r="H198" i="4" s="1"/>
  <c r="I198" i="4" s="1"/>
  <c r="D199" i="4" l="1"/>
  <c r="S199" i="4" s="1"/>
  <c r="T199" i="4" s="1"/>
  <c r="U199" i="4" s="1"/>
  <c r="P200" i="4" l="1"/>
  <c r="R200" i="4" s="1"/>
  <c r="F199" i="4"/>
  <c r="E199" i="4"/>
  <c r="Q200" i="4" l="1"/>
  <c r="S200" i="4" s="1"/>
  <c r="T200" i="4" s="1"/>
  <c r="P201" i="4" s="1"/>
  <c r="G199" i="4"/>
  <c r="H199" i="4" s="1"/>
  <c r="D200" i="4" s="1"/>
  <c r="E200" i="4" s="1"/>
  <c r="I199" i="4" l="1"/>
  <c r="F200" i="4"/>
  <c r="G200" i="4" s="1"/>
  <c r="H200" i="4" s="1"/>
  <c r="D201" i="4" s="1"/>
  <c r="U200" i="4"/>
  <c r="R201" i="4"/>
  <c r="Q201" i="4"/>
  <c r="I200" i="4" l="1"/>
  <c r="S201" i="4"/>
  <c r="T201" i="4" s="1"/>
  <c r="F201" i="4"/>
  <c r="E201" i="4"/>
  <c r="G201" i="4" l="1"/>
  <c r="H201" i="4" s="1"/>
  <c r="D202" i="4" s="1"/>
  <c r="P202" i="4"/>
  <c r="U201" i="4"/>
  <c r="R202" i="4" l="1"/>
  <c r="Q202" i="4"/>
  <c r="I201" i="4"/>
  <c r="E202" i="4"/>
  <c r="F202" i="4"/>
  <c r="S202" i="4" l="1"/>
  <c r="T202" i="4" s="1"/>
  <c r="P203" i="4" s="1"/>
  <c r="G202" i="4"/>
  <c r="H202" i="4" s="1"/>
  <c r="U202" i="4" l="1"/>
  <c r="R203" i="4"/>
  <c r="Q203" i="4"/>
  <c r="D203" i="4"/>
  <c r="I202" i="4"/>
  <c r="S203" i="4" l="1"/>
  <c r="T203" i="4" s="1"/>
  <c r="E203" i="4"/>
  <c r="F203" i="4"/>
  <c r="G203" i="4" l="1"/>
  <c r="H203" i="4" s="1"/>
  <c r="D204" i="4" s="1"/>
  <c r="P204" i="4"/>
  <c r="U203" i="4"/>
  <c r="R204" i="4" l="1"/>
  <c r="Q204" i="4"/>
  <c r="I203" i="4"/>
  <c r="F204" i="4"/>
  <c r="E204" i="4"/>
  <c r="S204" i="4" l="1"/>
  <c r="T204" i="4" s="1"/>
  <c r="U204" i="4" s="1"/>
  <c r="G204" i="4"/>
  <c r="H204" i="4" s="1"/>
  <c r="I204" i="4" s="1"/>
  <c r="P205" i="4" l="1"/>
  <c r="R205" i="4" s="1"/>
  <c r="D205" i="4"/>
  <c r="F205" i="4" s="1"/>
  <c r="Q205" i="4" l="1"/>
  <c r="S205" i="4" s="1"/>
  <c r="T205" i="4" s="1"/>
  <c r="U205" i="4" s="1"/>
  <c r="E205" i="4"/>
  <c r="G205" i="4" s="1"/>
  <c r="H205" i="4" s="1"/>
  <c r="P206" i="4" l="1"/>
  <c r="R206" i="4" s="1"/>
  <c r="I205" i="4"/>
  <c r="D206" i="4"/>
  <c r="Q206" i="4" l="1"/>
  <c r="S206" i="4" s="1"/>
  <c r="T206" i="4" s="1"/>
  <c r="F206" i="4"/>
  <c r="E206" i="4"/>
  <c r="G206" i="4" l="1"/>
  <c r="H206" i="4" s="1"/>
  <c r="U206" i="4"/>
  <c r="P207" i="4"/>
  <c r="R207" i="4" l="1"/>
  <c r="Q207" i="4"/>
  <c r="D207" i="4"/>
  <c r="I206" i="4"/>
  <c r="S207" i="4" l="1"/>
  <c r="T207" i="4" s="1"/>
  <c r="F207" i="4"/>
  <c r="E207" i="4"/>
  <c r="G207" i="4" l="1"/>
  <c r="H207" i="4" s="1"/>
  <c r="I207" i="4" s="1"/>
  <c r="U207" i="4"/>
  <c r="P208" i="4"/>
  <c r="R208" i="4" l="1"/>
  <c r="Q208" i="4"/>
  <c r="D208" i="4"/>
  <c r="S208" i="4" l="1"/>
  <c r="T208" i="4" s="1"/>
  <c r="U208" i="4" s="1"/>
  <c r="E208" i="4"/>
  <c r="F208" i="4"/>
  <c r="P209" i="4" l="1"/>
  <c r="Q209" i="4" s="1"/>
  <c r="G208" i="4"/>
  <c r="H208" i="4" s="1"/>
  <c r="D209" i="4" s="1"/>
  <c r="E209" i="4" s="1"/>
  <c r="R209" i="4" l="1"/>
  <c r="S209" i="4" s="1"/>
  <c r="T209" i="4" s="1"/>
  <c r="U209" i="4" s="1"/>
  <c r="I208" i="4"/>
  <c r="F209" i="4"/>
  <c r="G209" i="4" s="1"/>
  <c r="H209" i="4" s="1"/>
  <c r="D210" i="4" s="1"/>
  <c r="I209" i="4" l="1"/>
  <c r="P210" i="4"/>
  <c r="F210" i="4"/>
  <c r="E210" i="4"/>
  <c r="R210" i="4" l="1"/>
  <c r="Q210" i="4"/>
  <c r="G210" i="4"/>
  <c r="H210" i="4" s="1"/>
  <c r="D211" i="4" s="1"/>
  <c r="S210" i="4" l="1"/>
  <c r="T210" i="4" s="1"/>
  <c r="U210" i="4" s="1"/>
  <c r="I210" i="4"/>
  <c r="F211" i="4"/>
  <c r="E211" i="4"/>
  <c r="P211" i="4" l="1"/>
  <c r="R211" i="4" s="1"/>
  <c r="G211" i="4"/>
  <c r="H211" i="4" s="1"/>
  <c r="I211" i="4" s="1"/>
  <c r="Q211" i="4" l="1"/>
  <c r="S211" i="4" s="1"/>
  <c r="T211" i="4" s="1"/>
  <c r="D212" i="4"/>
  <c r="E212" i="4" s="1"/>
  <c r="P212" i="4" l="1"/>
  <c r="R212" i="4" s="1"/>
  <c r="U211" i="4"/>
  <c r="F212" i="4"/>
  <c r="G212" i="4" s="1"/>
  <c r="H212" i="4" s="1"/>
  <c r="I212" i="4" s="1"/>
  <c r="Q212" i="4" l="1"/>
  <c r="S212" i="4" s="1"/>
  <c r="T212" i="4" s="1"/>
  <c r="U212" i="4" s="1"/>
  <c r="D213" i="4"/>
  <c r="P213" i="4" l="1"/>
  <c r="R213" i="4" s="1"/>
  <c r="E213" i="4"/>
  <c r="F213" i="4"/>
  <c r="Q213" i="4" l="1"/>
  <c r="S213" i="4" s="1"/>
  <c r="T213" i="4" s="1"/>
  <c r="P214" i="4" s="1"/>
  <c r="R214" i="4" s="1"/>
  <c r="G213" i="4"/>
  <c r="H213" i="4" s="1"/>
  <c r="I213" i="4" s="1"/>
  <c r="U213" i="4" l="1"/>
  <c r="Q214" i="4"/>
  <c r="D214" i="4"/>
  <c r="F214" i="4" s="1"/>
  <c r="S214" i="4" l="1"/>
  <c r="T214" i="4" s="1"/>
  <c r="P215" i="4" s="1"/>
  <c r="E214" i="4"/>
  <c r="G214" i="4" s="1"/>
  <c r="H214" i="4" s="1"/>
  <c r="D215" i="4" s="1"/>
  <c r="R215" i="4" l="1"/>
  <c r="Q215" i="4"/>
  <c r="U214" i="4"/>
  <c r="E215" i="4"/>
  <c r="F215" i="4"/>
  <c r="I214" i="4"/>
  <c r="S215" i="4" l="1"/>
  <c r="T215" i="4" s="1"/>
  <c r="P216" i="4" s="1"/>
  <c r="R216" i="4" s="1"/>
  <c r="G215" i="4"/>
  <c r="H215" i="4" s="1"/>
  <c r="D216" i="4" s="1"/>
  <c r="U215" i="4" l="1"/>
  <c r="Q216" i="4"/>
  <c r="S216" i="4" s="1"/>
  <c r="T216" i="4" s="1"/>
  <c r="E216" i="4"/>
  <c r="F216" i="4"/>
  <c r="I215" i="4"/>
  <c r="P217" i="4" l="1"/>
  <c r="R217" i="4" s="1"/>
  <c r="U216" i="4"/>
  <c r="G216" i="4"/>
  <c r="H216" i="4" s="1"/>
  <c r="D217" i="4" s="1"/>
  <c r="E217" i="4" s="1"/>
  <c r="I216" i="4" l="1"/>
  <c r="Q217" i="4"/>
  <c r="S217" i="4" s="1"/>
  <c r="T217" i="4" s="1"/>
  <c r="P218" i="4" s="1"/>
  <c r="F217" i="4"/>
  <c r="G217" i="4" s="1"/>
  <c r="H217" i="4" s="1"/>
  <c r="D218" i="4" s="1"/>
  <c r="R218" i="4" l="1"/>
  <c r="Q218" i="4"/>
  <c r="U217" i="4"/>
  <c r="I217" i="4"/>
  <c r="F218" i="4"/>
  <c r="E218" i="4"/>
  <c r="S218" i="4" l="1"/>
  <c r="T218" i="4" s="1"/>
  <c r="U218" i="4" s="1"/>
  <c r="G218" i="4"/>
  <c r="H218" i="4" s="1"/>
  <c r="D219" i="4" s="1"/>
  <c r="P219" i="4" l="1"/>
  <c r="R219" i="4" s="1"/>
  <c r="I218" i="4"/>
  <c r="F219" i="4"/>
  <c r="E219" i="4"/>
  <c r="Q219" i="4" l="1"/>
  <c r="S219" i="4" s="1"/>
  <c r="T219" i="4" s="1"/>
  <c r="U219" i="4" s="1"/>
  <c r="G219" i="4"/>
  <c r="H219" i="4" s="1"/>
  <c r="I219" i="4" s="1"/>
  <c r="P220" i="4" l="1"/>
  <c r="R220" i="4" s="1"/>
  <c r="D220" i="4"/>
  <c r="E220" i="4" s="1"/>
  <c r="Q220" i="4" l="1"/>
  <c r="S220" i="4" s="1"/>
  <c r="T220" i="4" s="1"/>
  <c r="F220" i="4"/>
  <c r="G220" i="4" s="1"/>
  <c r="H220" i="4" s="1"/>
  <c r="U220" i="4" l="1"/>
  <c r="P221" i="4"/>
  <c r="R221" i="4" s="1"/>
  <c r="I220" i="4"/>
  <c r="D221" i="4"/>
  <c r="Q221" i="4" l="1"/>
  <c r="S221" i="4" s="1"/>
  <c r="T221" i="4" s="1"/>
  <c r="F221" i="4"/>
  <c r="E221" i="4"/>
  <c r="G221" i="4" l="1"/>
  <c r="H221" i="4" s="1"/>
  <c r="U221" i="4"/>
  <c r="P222" i="4"/>
  <c r="R222" i="4" l="1"/>
  <c r="Q222" i="4"/>
  <c r="D222" i="4"/>
  <c r="I221" i="4"/>
  <c r="S222" i="4" l="1"/>
  <c r="T222" i="4" s="1"/>
  <c r="F222" i="4"/>
  <c r="E222" i="4"/>
  <c r="G222" i="4" l="1"/>
  <c r="H222" i="4" s="1"/>
  <c r="U222" i="4"/>
  <c r="P223" i="4"/>
  <c r="R223" i="4" l="1"/>
  <c r="Q223" i="4"/>
  <c r="D223" i="4"/>
  <c r="I222" i="4"/>
  <c r="S223" i="4" l="1"/>
  <c r="T223" i="4" s="1"/>
  <c r="E223" i="4"/>
  <c r="F223" i="4"/>
  <c r="G223" i="4" l="1"/>
  <c r="H223" i="4" s="1"/>
  <c r="U223" i="4"/>
  <c r="P224" i="4"/>
  <c r="R224" i="4" l="1"/>
  <c r="Q224" i="4"/>
  <c r="I223" i="4"/>
  <c r="D224" i="4"/>
  <c r="S224" i="4" l="1"/>
  <c r="T224" i="4" s="1"/>
  <c r="F224" i="4"/>
  <c r="E224" i="4"/>
  <c r="G224" i="4" l="1"/>
  <c r="H224" i="4" s="1"/>
  <c r="P225" i="4"/>
  <c r="U224" i="4"/>
  <c r="R225" i="4" l="1"/>
  <c r="Q225" i="4"/>
  <c r="D225" i="4"/>
  <c r="I224" i="4"/>
  <c r="S225" i="4" l="1"/>
  <c r="T225" i="4" s="1"/>
  <c r="F225" i="4"/>
  <c r="E225" i="4"/>
  <c r="G225" i="4" l="1"/>
  <c r="H225" i="4" s="1"/>
  <c r="I225" i="4" s="1"/>
  <c r="U225" i="4"/>
  <c r="P226" i="4"/>
  <c r="R226" i="4" l="1"/>
  <c r="Q226" i="4"/>
  <c r="D226" i="4"/>
  <c r="S226" i="4" l="1"/>
  <c r="T226" i="4" s="1"/>
  <c r="P227" i="4" s="1"/>
  <c r="F226" i="4"/>
  <c r="E226" i="4"/>
  <c r="U226" i="4" l="1"/>
  <c r="R227" i="4"/>
  <c r="Q227" i="4"/>
  <c r="G226" i="4"/>
  <c r="H226" i="4" s="1"/>
  <c r="D227" i="4" s="1"/>
  <c r="I226" i="4" l="1"/>
  <c r="S227" i="4"/>
  <c r="T227" i="4" s="1"/>
  <c r="F227" i="4"/>
  <c r="E227" i="4"/>
  <c r="G227" i="4" l="1"/>
  <c r="H227" i="4" s="1"/>
  <c r="D228" i="4" s="1"/>
  <c r="P228" i="4"/>
  <c r="U227" i="4"/>
  <c r="R228" i="4" l="1"/>
  <c r="Q228" i="4"/>
  <c r="I227" i="4"/>
  <c r="F228" i="4"/>
  <c r="E228" i="4"/>
  <c r="S228" i="4" l="1"/>
  <c r="T228" i="4" s="1"/>
  <c r="U228" i="4" s="1"/>
  <c r="G228" i="4"/>
  <c r="H228" i="4" s="1"/>
  <c r="P229" i="4" l="1"/>
  <c r="R229" i="4" s="1"/>
  <c r="I228" i="4"/>
  <c r="D229" i="4"/>
  <c r="Q229" i="4" l="1"/>
  <c r="S229" i="4" s="1"/>
  <c r="T229" i="4" s="1"/>
  <c r="E229" i="4"/>
  <c r="F229" i="4"/>
  <c r="G229" i="4" l="1"/>
  <c r="H229" i="4" s="1"/>
  <c r="I229" i="4" s="1"/>
  <c r="U229" i="4"/>
  <c r="P230" i="4"/>
  <c r="R230" i="4" l="1"/>
  <c r="Q230" i="4"/>
  <c r="D230" i="4"/>
  <c r="S230" i="4" l="1"/>
  <c r="T230" i="4" s="1"/>
  <c r="U230" i="4" s="1"/>
  <c r="F230" i="4"/>
  <c r="E230" i="4"/>
  <c r="P231" i="4" l="1"/>
  <c r="R231" i="4" s="1"/>
  <c r="G230" i="4"/>
  <c r="H230" i="4" s="1"/>
  <c r="D231" i="4" s="1"/>
  <c r="Q231" i="4" l="1"/>
  <c r="S231" i="4" s="1"/>
  <c r="T231" i="4" s="1"/>
  <c r="U231" i="4" s="1"/>
  <c r="I230" i="4"/>
  <c r="F231" i="4"/>
  <c r="E231" i="4"/>
  <c r="P232" i="4" l="1"/>
  <c r="R232" i="4" s="1"/>
  <c r="G231" i="4"/>
  <c r="H231" i="4" s="1"/>
  <c r="I231" i="4" s="1"/>
  <c r="Q232" i="4" l="1"/>
  <c r="D232" i="4"/>
  <c r="S232" i="4" l="1"/>
  <c r="T232" i="4" s="1"/>
  <c r="P233" i="4" s="1"/>
  <c r="E232" i="4"/>
  <c r="F232" i="4"/>
  <c r="U232" i="4" l="1"/>
  <c r="R233" i="4"/>
  <c r="Q233" i="4"/>
  <c r="G232" i="4"/>
  <c r="H232" i="4" s="1"/>
  <c r="D233" i="4" s="1"/>
  <c r="I232" i="4" l="1"/>
  <c r="S233" i="4"/>
  <c r="T233" i="4" s="1"/>
  <c r="E233" i="4"/>
  <c r="F233" i="4"/>
  <c r="G233" i="4" l="1"/>
  <c r="H233" i="4" s="1"/>
  <c r="U233" i="4"/>
  <c r="P234" i="4"/>
  <c r="R234" i="4" l="1"/>
  <c r="Q234" i="4"/>
  <c r="I233" i="4"/>
  <c r="D234" i="4"/>
  <c r="S234" i="4" l="1"/>
  <c r="T234" i="4" s="1"/>
  <c r="E234" i="4"/>
  <c r="F234" i="4"/>
  <c r="G234" i="4" l="1"/>
  <c r="H234" i="4" s="1"/>
  <c r="D235" i="4" s="1"/>
  <c r="U234" i="4"/>
  <c r="P235" i="4"/>
  <c r="R235" i="4" l="1"/>
  <c r="Q235" i="4"/>
  <c r="I234" i="4"/>
  <c r="F235" i="4"/>
  <c r="E235" i="4"/>
  <c r="S235" i="4" l="1"/>
  <c r="T235" i="4" s="1"/>
  <c r="P236" i="4" s="1"/>
  <c r="G235" i="4"/>
  <c r="H235" i="4" s="1"/>
  <c r="U235" i="4" l="1"/>
  <c r="R236" i="4"/>
  <c r="Q236" i="4"/>
  <c r="D236" i="4"/>
  <c r="I235" i="4"/>
  <c r="S236" i="4" l="1"/>
  <c r="T236" i="4" s="1"/>
  <c r="F236" i="4"/>
  <c r="E236" i="4"/>
  <c r="G236" i="4" l="1"/>
  <c r="H236" i="4" s="1"/>
  <c r="D237" i="4" s="1"/>
  <c r="P237" i="4"/>
  <c r="U236" i="4"/>
  <c r="R237" i="4" l="1"/>
  <c r="Q237" i="4"/>
  <c r="I236" i="4"/>
  <c r="F237" i="4"/>
  <c r="E237" i="4"/>
  <c r="S237" i="4" l="1"/>
  <c r="T237" i="4" s="1"/>
  <c r="P238" i="4" s="1"/>
  <c r="G237" i="4"/>
  <c r="H237" i="4" s="1"/>
  <c r="I237" i="4" s="1"/>
  <c r="U237" i="4" l="1"/>
  <c r="R238" i="4"/>
  <c r="Q238" i="4"/>
  <c r="D238" i="4"/>
  <c r="S238" i="4" l="1"/>
  <c r="T238" i="4" s="1"/>
  <c r="P239" i="4" s="1"/>
  <c r="E238" i="4"/>
  <c r="F238" i="4"/>
  <c r="U238" i="4" l="1"/>
  <c r="R239" i="4"/>
  <c r="Q239" i="4"/>
  <c r="G238" i="4"/>
  <c r="H238" i="4" s="1"/>
  <c r="D239" i="4" s="1"/>
  <c r="I238" i="4" l="1"/>
  <c r="S239" i="4"/>
  <c r="T239" i="4" s="1"/>
  <c r="E239" i="4"/>
  <c r="F239" i="4"/>
  <c r="G239" i="4" l="1"/>
  <c r="H239" i="4" s="1"/>
  <c r="D240" i="4" s="1"/>
  <c r="U239" i="4"/>
  <c r="P240" i="4"/>
  <c r="R240" i="4" l="1"/>
  <c r="Q240" i="4"/>
  <c r="I239" i="4"/>
  <c r="E240" i="4"/>
  <c r="F240" i="4"/>
  <c r="S240" i="4" l="1"/>
  <c r="T240" i="4" s="1"/>
  <c r="P241" i="4" s="1"/>
  <c r="G240" i="4"/>
  <c r="H240" i="4" s="1"/>
  <c r="U240" i="4" l="1"/>
  <c r="R241" i="4"/>
  <c r="Q241" i="4"/>
  <c r="I240" i="4"/>
  <c r="D241" i="4"/>
  <c r="E241" i="4" l="1"/>
  <c r="F241" i="4"/>
  <c r="S241" i="4"/>
  <c r="T241" i="4" s="1"/>
  <c r="G241" i="4" l="1"/>
  <c r="H241" i="4" s="1"/>
  <c r="D242" i="4" s="1"/>
  <c r="U241" i="4"/>
  <c r="P242" i="4"/>
  <c r="R242" i="4" l="1"/>
  <c r="Q242" i="4"/>
  <c r="I241" i="4"/>
  <c r="E242" i="4"/>
  <c r="F242" i="4"/>
  <c r="S242" i="4" l="1"/>
  <c r="T242" i="4" s="1"/>
  <c r="U242" i="4" s="1"/>
  <c r="G242" i="4"/>
  <c r="H242" i="4" s="1"/>
  <c r="P243" i="4" l="1"/>
  <c r="Q243" i="4" s="1"/>
  <c r="D243" i="4"/>
  <c r="I242" i="4"/>
  <c r="R243" i="4" l="1"/>
  <c r="S243" i="4" s="1"/>
  <c r="T243" i="4" s="1"/>
  <c r="E243" i="4"/>
  <c r="F243" i="4"/>
  <c r="G243" i="4" l="1"/>
  <c r="H243" i="4" s="1"/>
  <c r="U243" i="4"/>
  <c r="P244" i="4"/>
  <c r="R244" i="4" l="1"/>
  <c r="Q244" i="4"/>
  <c r="I243" i="4"/>
  <c r="D244" i="4"/>
  <c r="S244" i="4" l="1"/>
  <c r="T244" i="4" s="1"/>
  <c r="F244" i="4"/>
  <c r="E244" i="4"/>
  <c r="G244" i="4" l="1"/>
  <c r="H244" i="4" s="1"/>
  <c r="D245" i="4" s="1"/>
  <c r="P245" i="4"/>
  <c r="U244" i="4"/>
  <c r="R245" i="4" l="1"/>
  <c r="Q245" i="4"/>
  <c r="I244" i="4"/>
  <c r="F245" i="4"/>
  <c r="E245" i="4"/>
  <c r="S245" i="4" l="1"/>
  <c r="T245" i="4" s="1"/>
  <c r="U245" i="4" s="1"/>
  <c r="G245" i="4"/>
  <c r="H245" i="4" s="1"/>
  <c r="P246" i="4" l="1"/>
  <c r="R246" i="4" s="1"/>
  <c r="I245" i="4"/>
  <c r="D246" i="4"/>
  <c r="Q246" i="4" l="1"/>
  <c r="S246" i="4" s="1"/>
  <c r="T246" i="4" s="1"/>
  <c r="F246" i="4"/>
  <c r="E246" i="4"/>
  <c r="G246" i="4" l="1"/>
  <c r="H246" i="4" s="1"/>
  <c r="I246" i="4" s="1"/>
  <c r="U246" i="4"/>
  <c r="P247" i="4"/>
  <c r="R247" i="4" l="1"/>
  <c r="Q247" i="4"/>
  <c r="D247" i="4"/>
  <c r="S247" i="4" l="1"/>
  <c r="T247" i="4" s="1"/>
  <c r="U247" i="4" s="1"/>
  <c r="F247" i="4"/>
  <c r="E247" i="4"/>
  <c r="P248" i="4" l="1"/>
  <c r="R248" i="4" s="1"/>
  <c r="G247" i="4"/>
  <c r="H247" i="4" s="1"/>
  <c r="D248" i="4" s="1"/>
  <c r="Q248" i="4" l="1"/>
  <c r="S248" i="4" s="1"/>
  <c r="T248" i="4" s="1"/>
  <c r="I247" i="4"/>
  <c r="F248" i="4"/>
  <c r="E248" i="4"/>
  <c r="G248" i="4" l="1"/>
  <c r="H248" i="4" s="1"/>
  <c r="U248" i="4"/>
  <c r="P249" i="4"/>
  <c r="R249" i="4" l="1"/>
  <c r="Q249" i="4"/>
  <c r="I248" i="4"/>
  <c r="D249" i="4"/>
  <c r="S249" i="4" l="1"/>
  <c r="T249" i="4" s="1"/>
  <c r="E249" i="4"/>
  <c r="F249" i="4"/>
  <c r="G249" i="4" l="1"/>
  <c r="H249" i="4" s="1"/>
  <c r="U249" i="4"/>
  <c r="P250" i="4"/>
  <c r="R250" i="4" l="1"/>
  <c r="Q250" i="4"/>
  <c r="I249" i="4"/>
  <c r="D250" i="4"/>
  <c r="S250" i="4" l="1"/>
  <c r="T250" i="4" s="1"/>
  <c r="F250" i="4"/>
  <c r="E250" i="4"/>
  <c r="G250" i="4" l="1"/>
  <c r="H250" i="4" s="1"/>
  <c r="I250" i="4" s="1"/>
  <c r="P251" i="4"/>
  <c r="U250" i="4"/>
  <c r="R251" i="4" l="1"/>
  <c r="Q251" i="4"/>
  <c r="D251" i="4"/>
  <c r="S251" i="4" l="1"/>
  <c r="T251" i="4" s="1"/>
  <c r="U251" i="4" s="1"/>
  <c r="E251" i="4"/>
  <c r="F251" i="4"/>
  <c r="P252" i="4" l="1"/>
  <c r="R252" i="4" s="1"/>
  <c r="G251" i="4"/>
  <c r="H251" i="4" s="1"/>
  <c r="I251" i="4" s="1"/>
  <c r="Q252" i="4" l="1"/>
  <c r="D252" i="4"/>
  <c r="S252" i="4" l="1"/>
  <c r="T252" i="4" s="1"/>
  <c r="U252" i="4" s="1"/>
  <c r="E252" i="4"/>
  <c r="F252" i="4"/>
  <c r="P253" i="4" l="1"/>
  <c r="R253" i="4" s="1"/>
  <c r="G252" i="4"/>
  <c r="H252" i="4" s="1"/>
  <c r="D253" i="4" s="1"/>
  <c r="F253" i="4" s="1"/>
  <c r="Q253" i="4" l="1"/>
  <c r="S253" i="4" s="1"/>
  <c r="T253" i="4" s="1"/>
  <c r="U253" i="4" s="1"/>
  <c r="E253" i="4"/>
  <c r="G253" i="4" s="1"/>
  <c r="H253" i="4" s="1"/>
  <c r="I252" i="4"/>
  <c r="P254" i="4" l="1"/>
  <c r="R254" i="4" s="1"/>
  <c r="D254" i="4"/>
  <c r="I253" i="4"/>
  <c r="Q254" i="4" l="1"/>
  <c r="S254" i="4" s="1"/>
  <c r="T254" i="4" s="1"/>
  <c r="E254" i="4"/>
  <c r="F254" i="4"/>
  <c r="G254" i="4" l="1"/>
  <c r="H254" i="4" s="1"/>
  <c r="D255" i="4" s="1"/>
  <c r="P255" i="4"/>
  <c r="U254" i="4"/>
  <c r="R255" i="4" l="1"/>
  <c r="Q255" i="4"/>
  <c r="I254" i="4"/>
  <c r="E255" i="4"/>
  <c r="F255" i="4"/>
  <c r="S255" i="4" l="1"/>
  <c r="T255" i="4" s="1"/>
  <c r="U255" i="4" s="1"/>
  <c r="G255" i="4"/>
  <c r="H255" i="4" s="1"/>
  <c r="P256" i="4" l="1"/>
  <c r="Q256" i="4" s="1"/>
  <c r="I255" i="4"/>
  <c r="D256" i="4"/>
  <c r="R256" i="4" l="1"/>
  <c r="S256" i="4" s="1"/>
  <c r="T256" i="4" s="1"/>
  <c r="F256" i="4"/>
  <c r="E256" i="4"/>
  <c r="G256" i="4" l="1"/>
  <c r="H256" i="4" s="1"/>
  <c r="I256" i="4" s="1"/>
  <c r="U256" i="4"/>
  <c r="P257" i="4"/>
  <c r="R257" i="4" l="1"/>
  <c r="Q257" i="4"/>
  <c r="D257" i="4"/>
  <c r="S257" i="4" l="1"/>
  <c r="T257" i="4" s="1"/>
  <c r="U257" i="4" s="1"/>
  <c r="E257" i="4"/>
  <c r="F257" i="4"/>
  <c r="P258" i="4" l="1"/>
  <c r="R258" i="4" s="1"/>
  <c r="G257" i="4"/>
  <c r="H257" i="4" s="1"/>
  <c r="D258" i="4" s="1"/>
  <c r="Q258" i="4" l="1"/>
  <c r="S258" i="4" s="1"/>
  <c r="T258" i="4" s="1"/>
  <c r="I257" i="4"/>
  <c r="E258" i="4"/>
  <c r="F258" i="4"/>
  <c r="G258" i="4" l="1"/>
  <c r="H258" i="4" s="1"/>
  <c r="I258" i="4" s="1"/>
  <c r="U258" i="4"/>
  <c r="P259" i="4"/>
  <c r="R259" i="4" l="1"/>
  <c r="Q259" i="4"/>
  <c r="D259" i="4"/>
  <c r="F259" i="4" s="1"/>
  <c r="S259" i="4" l="1"/>
  <c r="T259" i="4" s="1"/>
  <c r="P260" i="4" s="1"/>
  <c r="E259" i="4"/>
  <c r="G259" i="4" s="1"/>
  <c r="H259" i="4" s="1"/>
  <c r="D260" i="4" s="1"/>
  <c r="R260" i="4" l="1"/>
  <c r="Q260" i="4"/>
  <c r="I259" i="4"/>
  <c r="U259" i="4"/>
  <c r="F260" i="4"/>
  <c r="E260" i="4"/>
  <c r="S260" i="4" l="1"/>
  <c r="T260" i="4" s="1"/>
  <c r="P261" i="4" s="1"/>
  <c r="G260" i="4"/>
  <c r="H260" i="4" s="1"/>
  <c r="I260" i="4" s="1"/>
  <c r="U260" i="4" l="1"/>
  <c r="R261" i="4"/>
  <c r="Q261" i="4"/>
  <c r="D261" i="4"/>
  <c r="S261" i="4" l="1"/>
  <c r="T261" i="4" s="1"/>
  <c r="P262" i="4" s="1"/>
  <c r="R262" i="4" s="1"/>
  <c r="S262" i="4" s="1"/>
  <c r="T262" i="4" s="1"/>
  <c r="E261" i="4"/>
  <c r="F261" i="4"/>
  <c r="U261" i="4" l="1"/>
  <c r="G261" i="4"/>
  <c r="H261" i="4" s="1"/>
  <c r="D262" i="4" s="1"/>
  <c r="F262" i="4" s="1"/>
  <c r="G262" i="4" s="1"/>
  <c r="H262" i="4" s="1"/>
  <c r="I262" i="4" s="1"/>
  <c r="U262" i="4"/>
  <c r="I261" i="4" l="1"/>
  <c r="F263" i="4" l="1"/>
  <c r="H6" i="4" s="1"/>
  <c r="I6" i="4" s="1"/>
  <c r="I8" i="4" s="1"/>
  <c r="R263" i="4"/>
  <c r="T6" i="4" s="1"/>
  <c r="T8" i="4" l="1"/>
  <c r="U8" i="4" s="1"/>
  <c r="B18" i="1" s="1"/>
  <c r="Q263" i="4"/>
  <c r="E263" i="4" l="1"/>
  <c r="S263" i="4"/>
  <c r="G263" i="4"/>
  <c r="D14" i="2"/>
  <c r="D16" i="2" s="1"/>
  <c r="K22" i="2" l="1"/>
  <c r="F22" i="2" s="1"/>
  <c r="K50" i="2" l="1"/>
  <c r="K67" i="2"/>
  <c r="K59" i="2"/>
  <c r="K38" i="2"/>
  <c r="K51" i="2"/>
  <c r="K49" i="2"/>
  <c r="K69" i="2"/>
  <c r="K70" i="2"/>
  <c r="K27" i="2"/>
  <c r="K60" i="2"/>
  <c r="K66" i="2"/>
  <c r="K52" i="2"/>
  <c r="K47" i="2"/>
  <c r="K24" i="2"/>
  <c r="K43" i="2"/>
  <c r="K81" i="2"/>
  <c r="K82" i="2" s="1"/>
  <c r="K83" i="2" s="1"/>
  <c r="K75" i="2"/>
  <c r="K45" i="2"/>
  <c r="K78" i="2"/>
  <c r="K36" i="2"/>
  <c r="K62" i="2"/>
  <c r="K77" i="2"/>
  <c r="K63" i="2"/>
  <c r="K61" i="2"/>
  <c r="K54" i="2"/>
  <c r="K39" i="2"/>
  <c r="K23" i="2"/>
  <c r="K42" i="2"/>
  <c r="K31" i="2"/>
  <c r="K58" i="2"/>
  <c r="K76" i="2"/>
  <c r="K71" i="2"/>
  <c r="K74" i="2"/>
  <c r="K29" i="2"/>
  <c r="K79" i="2"/>
  <c r="K56" i="2"/>
  <c r="K37" i="2"/>
  <c r="K68" i="2"/>
  <c r="K53" i="2"/>
  <c r="K32" i="2"/>
  <c r="K44" i="2"/>
  <c r="K28" i="2"/>
  <c r="K35" i="2"/>
  <c r="K25" i="2"/>
  <c r="K55" i="2"/>
  <c r="E22" i="2"/>
  <c r="G22" i="2" s="1"/>
  <c r="K41" i="2"/>
  <c r="K65" i="2"/>
  <c r="K40" i="2"/>
  <c r="K46" i="2"/>
  <c r="K26" i="2"/>
  <c r="K73" i="2"/>
  <c r="K57" i="2"/>
  <c r="K33" i="2"/>
  <c r="K72" i="2"/>
  <c r="K48" i="2"/>
  <c r="K64" i="2"/>
  <c r="K34" i="2"/>
  <c r="K30" i="2"/>
  <c r="K80" i="2"/>
  <c r="H22" i="2" l="1"/>
  <c r="K84" i="2"/>
  <c r="K85" i="2" l="1"/>
  <c r="D23" i="2"/>
  <c r="I22" i="2"/>
  <c r="F23" i="2" l="1"/>
  <c r="E23" i="2"/>
  <c r="K86" i="2"/>
  <c r="K87" i="2" l="1"/>
  <c r="G23" i="2"/>
  <c r="H23" i="2" l="1"/>
  <c r="K88" i="2"/>
  <c r="K89" i="2" l="1"/>
  <c r="I23" i="2"/>
  <c r="D24" i="2"/>
  <c r="F24" i="2" l="1"/>
  <c r="E24" i="2"/>
  <c r="K90" i="2"/>
  <c r="G24" i="2" l="1"/>
  <c r="K91" i="2"/>
  <c r="H24" i="2" l="1"/>
  <c r="K92" i="2"/>
  <c r="K93" i="2" l="1"/>
  <c r="I24" i="2"/>
  <c r="D25" i="2"/>
  <c r="F25" i="2" l="1"/>
  <c r="E25" i="2"/>
  <c r="K94" i="2"/>
  <c r="G25" i="2" l="1"/>
  <c r="K95" i="2"/>
  <c r="H25" i="2" l="1"/>
  <c r="K96" i="2"/>
  <c r="K97" i="2" l="1"/>
  <c r="I25" i="2"/>
  <c r="D26" i="2"/>
  <c r="F26" i="2" l="1"/>
  <c r="E26" i="2"/>
  <c r="K98" i="2"/>
  <c r="G26" i="2" l="1"/>
  <c r="K99" i="2"/>
  <c r="H26" i="2" l="1"/>
  <c r="K100" i="2"/>
  <c r="K101" i="2" l="1"/>
  <c r="I26" i="2"/>
  <c r="D27" i="2"/>
  <c r="F27" i="2" l="1"/>
  <c r="E27" i="2"/>
  <c r="K102" i="2"/>
  <c r="G27" i="2" l="1"/>
  <c r="H27" i="2" s="1"/>
  <c r="I27" i="2" s="1"/>
  <c r="K103" i="2"/>
  <c r="D28" i="2" l="1"/>
  <c r="E28" i="2" s="1"/>
  <c r="K104" i="2"/>
  <c r="F28" i="2" l="1"/>
  <c r="G28" i="2" s="1"/>
  <c r="H28" i="2" s="1"/>
  <c r="I28" i="2" s="1"/>
  <c r="K105" i="2"/>
  <c r="D29" i="2" l="1"/>
  <c r="F29" i="2" s="1"/>
  <c r="K106" i="2"/>
  <c r="E29" i="2" l="1"/>
  <c r="G29" i="2" s="1"/>
  <c r="H29" i="2" s="1"/>
  <c r="I29" i="2" s="1"/>
  <c r="K107" i="2"/>
  <c r="D30" i="2" l="1"/>
  <c r="F30" i="2" s="1"/>
  <c r="K108" i="2"/>
  <c r="E30" i="2" l="1"/>
  <c r="G30" i="2" s="1"/>
  <c r="H30" i="2" s="1"/>
  <c r="I30" i="2" s="1"/>
  <c r="K109" i="2"/>
  <c r="D31" i="2" l="1"/>
  <c r="F31" i="2" s="1"/>
  <c r="K110" i="2"/>
  <c r="E31" i="2" l="1"/>
  <c r="G31" i="2" s="1"/>
  <c r="H31" i="2" s="1"/>
  <c r="I31" i="2" s="1"/>
  <c r="K111" i="2"/>
  <c r="D32" i="2" l="1"/>
  <c r="F32" i="2" s="1"/>
  <c r="K112" i="2"/>
  <c r="E32" i="2" l="1"/>
  <c r="G32" i="2" s="1"/>
  <c r="H32" i="2" s="1"/>
  <c r="I32" i="2" s="1"/>
  <c r="K113" i="2"/>
  <c r="D33" i="2" l="1"/>
  <c r="F33" i="2" s="1"/>
  <c r="K114" i="2"/>
  <c r="E33" i="2" l="1"/>
  <c r="G33" i="2" s="1"/>
  <c r="H33" i="2" s="1"/>
  <c r="I33" i="2" s="1"/>
  <c r="K115" i="2"/>
  <c r="D34" i="2" l="1"/>
  <c r="F34" i="2" s="1"/>
  <c r="K116" i="2"/>
  <c r="E34" i="2" l="1"/>
  <c r="G34" i="2" s="1"/>
  <c r="H34" i="2" s="1"/>
  <c r="I34" i="2" s="1"/>
  <c r="K117" i="2"/>
  <c r="D35" i="2" l="1"/>
  <c r="F35" i="2" s="1"/>
  <c r="K118" i="2"/>
  <c r="E35" i="2" l="1"/>
  <c r="G35" i="2" s="1"/>
  <c r="H35" i="2" s="1"/>
  <c r="K119" i="2"/>
  <c r="I35" i="2" l="1"/>
  <c r="D36" i="2"/>
  <c r="K120" i="2"/>
  <c r="F36" i="2" l="1"/>
  <c r="E36" i="2"/>
  <c r="K121" i="2"/>
  <c r="G36" i="2" l="1"/>
  <c r="H36" i="2" s="1"/>
  <c r="D37" i="2" s="1"/>
  <c r="K122" i="2"/>
  <c r="I36" i="2" l="1"/>
  <c r="F37" i="2"/>
  <c r="E37" i="2"/>
  <c r="K123" i="2"/>
  <c r="G37" i="2" l="1"/>
  <c r="H37" i="2" s="1"/>
  <c r="I37" i="2" s="1"/>
  <c r="K124" i="2"/>
  <c r="D38" i="2" l="1"/>
  <c r="F38" i="2" s="1"/>
  <c r="K125" i="2"/>
  <c r="E38" i="2" l="1"/>
  <c r="G38" i="2" s="1"/>
  <c r="H38" i="2" s="1"/>
  <c r="I38" i="2" s="1"/>
  <c r="K126" i="2"/>
  <c r="D39" i="2" l="1"/>
  <c r="F39" i="2" s="1"/>
  <c r="K127" i="2"/>
  <c r="E39" i="2" l="1"/>
  <c r="G39" i="2" s="1"/>
  <c r="H39" i="2" s="1"/>
  <c r="I39" i="2" s="1"/>
  <c r="K128" i="2"/>
  <c r="D40" i="2" l="1"/>
  <c r="F40" i="2" s="1"/>
  <c r="K129" i="2"/>
  <c r="E40" i="2" l="1"/>
  <c r="G40" i="2" s="1"/>
  <c r="H40" i="2" s="1"/>
  <c r="K130" i="2"/>
  <c r="I40" i="2" l="1"/>
  <c r="D41" i="2"/>
  <c r="K131" i="2"/>
  <c r="F41" i="2" l="1"/>
  <c r="E41" i="2"/>
  <c r="K132" i="2"/>
  <c r="K133" i="2" l="1"/>
  <c r="G41" i="2"/>
  <c r="H41" i="2" s="1"/>
  <c r="I41" i="2" l="1"/>
  <c r="D42" i="2"/>
  <c r="K134" i="2"/>
  <c r="K135" i="2" l="1"/>
  <c r="F42" i="2"/>
  <c r="E42" i="2"/>
  <c r="G42" i="2" l="1"/>
  <c r="H42" i="2" s="1"/>
  <c r="I42" i="2" s="1"/>
  <c r="K136" i="2"/>
  <c r="D43" i="2" l="1"/>
  <c r="F43" i="2" s="1"/>
  <c r="K137" i="2"/>
  <c r="E43" i="2" l="1"/>
  <c r="G43" i="2" s="1"/>
  <c r="H43" i="2" s="1"/>
  <c r="D44" i="2" s="1"/>
  <c r="K138" i="2"/>
  <c r="I43" i="2" l="1"/>
  <c r="F44" i="2"/>
  <c r="E44" i="2"/>
  <c r="K139" i="2"/>
  <c r="G44" i="2" l="1"/>
  <c r="H44" i="2" s="1"/>
  <c r="K140" i="2"/>
  <c r="I44" i="2" l="1"/>
  <c r="D45" i="2"/>
  <c r="K141" i="2"/>
  <c r="K142" i="2" l="1"/>
  <c r="F45" i="2"/>
  <c r="E45" i="2"/>
  <c r="G45" i="2" l="1"/>
  <c r="H45" i="2" s="1"/>
  <c r="I45" i="2" s="1"/>
  <c r="K143" i="2"/>
  <c r="D46" i="2" l="1"/>
  <c r="F46" i="2" s="1"/>
  <c r="K144" i="2"/>
  <c r="E46" i="2" l="1"/>
  <c r="G46" i="2" s="1"/>
  <c r="H46" i="2" s="1"/>
  <c r="D47" i="2" s="1"/>
  <c r="K145" i="2"/>
  <c r="I46" i="2" l="1"/>
  <c r="K146" i="2"/>
  <c r="F47" i="2"/>
  <c r="E47" i="2"/>
  <c r="G47" i="2" l="1"/>
  <c r="H47" i="2" s="1"/>
  <c r="I47" i="2" s="1"/>
  <c r="K147" i="2"/>
  <c r="D48" i="2" l="1"/>
  <c r="F48" i="2" s="1"/>
  <c r="K148" i="2"/>
  <c r="E48" i="2" l="1"/>
  <c r="G48" i="2" s="1"/>
  <c r="H48" i="2" s="1"/>
  <c r="I48" i="2" s="1"/>
  <c r="K149" i="2"/>
  <c r="D49" i="2" l="1"/>
  <c r="F49" i="2" s="1"/>
  <c r="K150" i="2"/>
  <c r="E49" i="2" l="1"/>
  <c r="G49" i="2" s="1"/>
  <c r="H49" i="2" s="1"/>
  <c r="I49" i="2" s="1"/>
  <c r="K151" i="2"/>
  <c r="D50" i="2" l="1"/>
  <c r="F50" i="2" s="1"/>
  <c r="K152" i="2"/>
  <c r="E50" i="2" l="1"/>
  <c r="G50" i="2" s="1"/>
  <c r="H50" i="2" s="1"/>
  <c r="I50" i="2" s="1"/>
  <c r="K153" i="2"/>
  <c r="D51" i="2" l="1"/>
  <c r="F51" i="2" s="1"/>
  <c r="K154" i="2"/>
  <c r="E51" i="2" l="1"/>
  <c r="G51" i="2" s="1"/>
  <c r="H51" i="2" s="1"/>
  <c r="I51" i="2" s="1"/>
  <c r="K155" i="2"/>
  <c r="D52" i="2" l="1"/>
  <c r="F52" i="2" s="1"/>
  <c r="K156" i="2"/>
  <c r="E52" i="2" l="1"/>
  <c r="G52" i="2" s="1"/>
  <c r="H52" i="2" s="1"/>
  <c r="I52" i="2" s="1"/>
  <c r="K157" i="2"/>
  <c r="D53" i="2" l="1"/>
  <c r="E53" i="2" s="1"/>
  <c r="K158" i="2"/>
  <c r="F53" i="2" l="1"/>
  <c r="G53" i="2" s="1"/>
  <c r="H53" i="2" s="1"/>
  <c r="K159" i="2"/>
  <c r="I53" i="2" l="1"/>
  <c r="D54" i="2"/>
  <c r="F54" i="2" s="1"/>
  <c r="K160" i="2"/>
  <c r="E54" i="2" l="1"/>
  <c r="G54" i="2" s="1"/>
  <c r="H54" i="2" s="1"/>
  <c r="I54" i="2" s="1"/>
  <c r="K161" i="2"/>
  <c r="D55" i="2" l="1"/>
  <c r="E55" i="2" s="1"/>
  <c r="K162" i="2"/>
  <c r="F55" i="2" l="1"/>
  <c r="G55" i="2" s="1"/>
  <c r="H55" i="2" s="1"/>
  <c r="K163" i="2"/>
  <c r="I55" i="2" l="1"/>
  <c r="D56" i="2"/>
  <c r="F56" i="2" s="1"/>
  <c r="K164" i="2"/>
  <c r="E56" i="2" l="1"/>
  <c r="G56" i="2" s="1"/>
  <c r="H56" i="2" s="1"/>
  <c r="I56" i="2" s="1"/>
  <c r="K165" i="2"/>
  <c r="D57" i="2" l="1"/>
  <c r="E57" i="2" s="1"/>
  <c r="K166" i="2"/>
  <c r="F57" i="2" l="1"/>
  <c r="G57" i="2" s="1"/>
  <c r="H57" i="2" s="1"/>
  <c r="K167" i="2"/>
  <c r="I57" i="2" l="1"/>
  <c r="D58" i="2"/>
  <c r="F58" i="2" s="1"/>
  <c r="K168" i="2"/>
  <c r="E58" i="2" l="1"/>
  <c r="G58" i="2" s="1"/>
  <c r="H58" i="2" s="1"/>
  <c r="I58" i="2" s="1"/>
  <c r="K169" i="2"/>
  <c r="D59" i="2" l="1"/>
  <c r="E59" i="2" s="1"/>
  <c r="K170" i="2"/>
  <c r="F59" i="2" l="1"/>
  <c r="G59" i="2" s="1"/>
  <c r="H59" i="2" s="1"/>
  <c r="K171" i="2"/>
  <c r="I59" i="2" l="1"/>
  <c r="D60" i="2"/>
  <c r="F60" i="2" s="1"/>
  <c r="K172" i="2"/>
  <c r="E60" i="2" l="1"/>
  <c r="G60" i="2" s="1"/>
  <c r="H60" i="2" s="1"/>
  <c r="I60" i="2" s="1"/>
  <c r="K173" i="2"/>
  <c r="D61" i="2" l="1"/>
  <c r="F61" i="2" s="1"/>
  <c r="K174" i="2"/>
  <c r="E61" i="2" l="1"/>
  <c r="G61" i="2" s="1"/>
  <c r="H61" i="2" s="1"/>
  <c r="I61" i="2" s="1"/>
  <c r="K175" i="2"/>
  <c r="D62" i="2" l="1"/>
  <c r="E62" i="2" s="1"/>
  <c r="K176" i="2"/>
  <c r="F62" i="2" l="1"/>
  <c r="G62" i="2" s="1"/>
  <c r="H62" i="2" s="1"/>
  <c r="K177" i="2"/>
  <c r="I62" i="2" l="1"/>
  <c r="D63" i="2"/>
  <c r="F63" i="2" s="1"/>
  <c r="K178" i="2"/>
  <c r="E63" i="2" l="1"/>
  <c r="G63" i="2" s="1"/>
  <c r="H63" i="2" s="1"/>
  <c r="I63" i="2" s="1"/>
  <c r="K179" i="2"/>
  <c r="D64" i="2" l="1"/>
  <c r="E64" i="2" s="1"/>
  <c r="K180" i="2"/>
  <c r="F64" i="2" l="1"/>
  <c r="G64" i="2" s="1"/>
  <c r="H64" i="2" s="1"/>
  <c r="K181" i="2"/>
  <c r="D65" i="2" l="1"/>
  <c r="F65" i="2" s="1"/>
  <c r="I64" i="2"/>
  <c r="K182" i="2"/>
  <c r="E65" i="2" l="1"/>
  <c r="G65" i="2" s="1"/>
  <c r="H65" i="2" s="1"/>
  <c r="K183" i="2"/>
  <c r="K184" i="2" l="1"/>
  <c r="I65" i="2"/>
  <c r="D66" i="2"/>
  <c r="F66" i="2" l="1"/>
  <c r="E66" i="2"/>
  <c r="K185" i="2"/>
  <c r="G66" i="2" l="1"/>
  <c r="H66" i="2" s="1"/>
  <c r="I66" i="2" s="1"/>
  <c r="K186" i="2"/>
  <c r="D67" i="2" l="1"/>
  <c r="F67" i="2" s="1"/>
  <c r="K187" i="2"/>
  <c r="E67" i="2" l="1"/>
  <c r="G67" i="2" s="1"/>
  <c r="H67" i="2" s="1"/>
  <c r="I67" i="2" s="1"/>
  <c r="K188" i="2"/>
  <c r="D68" i="2" l="1"/>
  <c r="F68" i="2" s="1"/>
  <c r="K189" i="2"/>
  <c r="E68" i="2" l="1"/>
  <c r="G68" i="2" s="1"/>
  <c r="H68" i="2" s="1"/>
  <c r="I68" i="2" s="1"/>
  <c r="K190" i="2"/>
  <c r="D69" i="2" l="1"/>
  <c r="F69" i="2" s="1"/>
  <c r="K191" i="2"/>
  <c r="E69" i="2" l="1"/>
  <c r="G69" i="2" s="1"/>
  <c r="H69" i="2" s="1"/>
  <c r="I69" i="2" s="1"/>
  <c r="K192" i="2"/>
  <c r="D70" i="2" l="1"/>
  <c r="F70" i="2" s="1"/>
  <c r="K193" i="2"/>
  <c r="E70" i="2" l="1"/>
  <c r="G70" i="2" s="1"/>
  <c r="H70" i="2" s="1"/>
  <c r="I70" i="2" s="1"/>
  <c r="K194" i="2"/>
  <c r="D71" i="2" l="1"/>
  <c r="F71" i="2" s="1"/>
  <c r="K195" i="2"/>
  <c r="E71" i="2" l="1"/>
  <c r="G71" i="2" s="1"/>
  <c r="H71" i="2" s="1"/>
  <c r="I71" i="2" s="1"/>
  <c r="K196" i="2"/>
  <c r="D72" i="2" l="1"/>
  <c r="F72" i="2" s="1"/>
  <c r="K197" i="2"/>
  <c r="E72" i="2" l="1"/>
  <c r="G72" i="2" s="1"/>
  <c r="H72" i="2" s="1"/>
  <c r="D73" i="2" s="1"/>
  <c r="K198" i="2"/>
  <c r="I72" i="2" l="1"/>
  <c r="F73" i="2"/>
  <c r="E73" i="2"/>
  <c r="K199" i="2"/>
  <c r="K200" i="2" l="1"/>
  <c r="G73" i="2"/>
  <c r="H73" i="2" s="1"/>
  <c r="I73" i="2" l="1"/>
  <c r="D74" i="2"/>
  <c r="K201" i="2"/>
  <c r="K202" i="2" l="1"/>
  <c r="F74" i="2"/>
  <c r="E74" i="2"/>
  <c r="G74" i="2" l="1"/>
  <c r="H74" i="2" s="1"/>
  <c r="D75" i="2" s="1"/>
  <c r="K203" i="2"/>
  <c r="I74" i="2" l="1"/>
  <c r="F75" i="2"/>
  <c r="E75" i="2"/>
  <c r="K204" i="2"/>
  <c r="K205" i="2" l="1"/>
  <c r="G75" i="2"/>
  <c r="H75" i="2" s="1"/>
  <c r="I75" i="2" l="1"/>
  <c r="D76" i="2"/>
  <c r="K206" i="2"/>
  <c r="K207" i="2" l="1"/>
  <c r="F76" i="2"/>
  <c r="E76" i="2"/>
  <c r="G76" i="2" l="1"/>
  <c r="H76" i="2" s="1"/>
  <c r="I76" i="2" s="1"/>
  <c r="K208" i="2"/>
  <c r="D77" i="2" l="1"/>
  <c r="F77" i="2" s="1"/>
  <c r="K209" i="2"/>
  <c r="E77" i="2" l="1"/>
  <c r="G77" i="2" s="1"/>
  <c r="H77" i="2" s="1"/>
  <c r="I77" i="2" s="1"/>
  <c r="K210" i="2"/>
  <c r="D78" i="2" l="1"/>
  <c r="E78" i="2" s="1"/>
  <c r="K211" i="2"/>
  <c r="F78" i="2" l="1"/>
  <c r="G78" i="2" s="1"/>
  <c r="H78" i="2" s="1"/>
  <c r="K212" i="2"/>
  <c r="I78" i="2" l="1"/>
  <c r="D79" i="2"/>
  <c r="F79" i="2" s="1"/>
  <c r="K213" i="2"/>
  <c r="E79" i="2" l="1"/>
  <c r="G79" i="2" s="1"/>
  <c r="H79" i="2" s="1"/>
  <c r="I79" i="2" s="1"/>
  <c r="K214" i="2"/>
  <c r="D80" i="2" l="1"/>
  <c r="F80" i="2" s="1"/>
  <c r="K215" i="2"/>
  <c r="E80" i="2" l="1"/>
  <c r="G80" i="2" s="1"/>
  <c r="H80" i="2" s="1"/>
  <c r="I80" i="2" s="1"/>
  <c r="K216" i="2"/>
  <c r="D81" i="2" l="1"/>
  <c r="F81" i="2" s="1"/>
  <c r="K217" i="2"/>
  <c r="E81" i="2" l="1"/>
  <c r="G81" i="2" s="1"/>
  <c r="H81" i="2" s="1"/>
  <c r="I81" i="2" s="1"/>
  <c r="K218" i="2"/>
  <c r="D82" i="2" l="1"/>
  <c r="F82" i="2" s="1"/>
  <c r="K219" i="2"/>
  <c r="E82" i="2" l="1"/>
  <c r="G82" i="2" s="1"/>
  <c r="H82" i="2" s="1"/>
  <c r="I82" i="2" s="1"/>
  <c r="K220" i="2"/>
  <c r="D83" i="2" l="1"/>
  <c r="F83" i="2" s="1"/>
  <c r="K221" i="2"/>
  <c r="E83" i="2" l="1"/>
  <c r="G83" i="2" s="1"/>
  <c r="H83" i="2" s="1"/>
  <c r="I83" i="2" s="1"/>
  <c r="K222" i="2"/>
  <c r="D84" i="2" l="1"/>
  <c r="E84" i="2" s="1"/>
  <c r="K223" i="2"/>
  <c r="F84" i="2" l="1"/>
  <c r="G84" i="2" s="1"/>
  <c r="H84" i="2" s="1"/>
  <c r="I84" i="2" s="1"/>
  <c r="K224" i="2"/>
  <c r="D85" i="2" l="1"/>
  <c r="F85" i="2" s="1"/>
  <c r="K225" i="2"/>
  <c r="E85" i="2" l="1"/>
  <c r="G85" i="2" s="1"/>
  <c r="H85" i="2" s="1"/>
  <c r="I85" i="2" s="1"/>
  <c r="K226" i="2"/>
  <c r="D86" i="2" l="1"/>
  <c r="F86" i="2" s="1"/>
  <c r="K227" i="2"/>
  <c r="E86" i="2" l="1"/>
  <c r="G86" i="2" s="1"/>
  <c r="H86" i="2" s="1"/>
  <c r="I86" i="2" s="1"/>
  <c r="K228" i="2"/>
  <c r="D87" i="2" l="1"/>
  <c r="F87" i="2" s="1"/>
  <c r="K229" i="2"/>
  <c r="E87" i="2" l="1"/>
  <c r="G87" i="2" s="1"/>
  <c r="H87" i="2" s="1"/>
  <c r="I87" i="2" s="1"/>
  <c r="K230" i="2"/>
  <c r="D88" i="2" l="1"/>
  <c r="F88" i="2" s="1"/>
  <c r="K231" i="2"/>
  <c r="E88" i="2" l="1"/>
  <c r="G88" i="2" s="1"/>
  <c r="H88" i="2" s="1"/>
  <c r="I88" i="2" s="1"/>
  <c r="K232" i="2"/>
  <c r="D89" i="2" l="1"/>
  <c r="F89" i="2" s="1"/>
  <c r="K233" i="2"/>
  <c r="E89" i="2" l="1"/>
  <c r="G89" i="2" s="1"/>
  <c r="H89" i="2" s="1"/>
  <c r="I89" i="2" s="1"/>
  <c r="K234" i="2"/>
  <c r="D90" i="2" l="1"/>
  <c r="F90" i="2" s="1"/>
  <c r="K235" i="2"/>
  <c r="E90" i="2" l="1"/>
  <c r="G90" i="2" s="1"/>
  <c r="H90" i="2" s="1"/>
  <c r="I90" i="2" s="1"/>
  <c r="K236" i="2"/>
  <c r="D91" i="2" l="1"/>
  <c r="F91" i="2" s="1"/>
  <c r="K237" i="2"/>
  <c r="E91" i="2" l="1"/>
  <c r="G91" i="2" s="1"/>
  <c r="H91" i="2" s="1"/>
  <c r="I91" i="2" s="1"/>
  <c r="K238" i="2"/>
  <c r="D92" i="2" l="1"/>
  <c r="F92" i="2" s="1"/>
  <c r="K239" i="2"/>
  <c r="E92" i="2" l="1"/>
  <c r="G92" i="2" s="1"/>
  <c r="H92" i="2" s="1"/>
  <c r="I92" i="2" s="1"/>
  <c r="K240" i="2"/>
  <c r="D93" i="2" l="1"/>
  <c r="F93" i="2" s="1"/>
  <c r="K241" i="2"/>
  <c r="E93" i="2" l="1"/>
  <c r="G93" i="2" s="1"/>
  <c r="H93" i="2" s="1"/>
  <c r="I93" i="2" s="1"/>
  <c r="K242" i="2"/>
  <c r="D94" i="2" l="1"/>
  <c r="F94" i="2" s="1"/>
  <c r="K243" i="2"/>
  <c r="E94" i="2" l="1"/>
  <c r="G94" i="2" s="1"/>
  <c r="H94" i="2" s="1"/>
  <c r="D95" i="2" s="1"/>
  <c r="K244" i="2"/>
  <c r="I94" i="2" l="1"/>
  <c r="F95" i="2"/>
  <c r="E95" i="2"/>
  <c r="K245" i="2"/>
  <c r="G95" i="2" l="1"/>
  <c r="H95" i="2" s="1"/>
  <c r="I95" i="2" s="1"/>
  <c r="K246" i="2"/>
  <c r="D96" i="2" l="1"/>
  <c r="F96" i="2" s="1"/>
  <c r="K247" i="2"/>
  <c r="E96" i="2" l="1"/>
  <c r="G96" i="2" s="1"/>
  <c r="H96" i="2" s="1"/>
  <c r="I96" i="2" s="1"/>
  <c r="K248" i="2"/>
  <c r="D97" i="2" l="1"/>
  <c r="F97" i="2" s="1"/>
  <c r="K249" i="2"/>
  <c r="E97" i="2" l="1"/>
  <c r="G97" i="2" s="1"/>
  <c r="H97" i="2" s="1"/>
  <c r="I97" i="2" s="1"/>
  <c r="K250" i="2"/>
  <c r="D98" i="2" l="1"/>
  <c r="F98" i="2" s="1"/>
  <c r="K251" i="2"/>
  <c r="E98" i="2" l="1"/>
  <c r="G98" i="2" s="1"/>
  <c r="H98" i="2" s="1"/>
  <c r="I98" i="2" s="1"/>
  <c r="K252" i="2"/>
  <c r="D99" i="2" l="1"/>
  <c r="F99" i="2" s="1"/>
  <c r="K253" i="2"/>
  <c r="E99" i="2" l="1"/>
  <c r="G99" i="2" s="1"/>
  <c r="H99" i="2" s="1"/>
  <c r="I99" i="2" s="1"/>
  <c r="K254" i="2"/>
  <c r="D100" i="2" l="1"/>
  <c r="F100" i="2" s="1"/>
  <c r="K255" i="2"/>
  <c r="E100" i="2" l="1"/>
  <c r="G100" i="2" s="1"/>
  <c r="H100" i="2" s="1"/>
  <c r="I100" i="2" s="1"/>
  <c r="K256" i="2"/>
  <c r="D101" i="2" l="1"/>
  <c r="F101" i="2" s="1"/>
  <c r="K257" i="2"/>
  <c r="E101" i="2" l="1"/>
  <c r="G101" i="2" s="1"/>
  <c r="H101" i="2" s="1"/>
  <c r="I101" i="2" s="1"/>
  <c r="K258" i="2"/>
  <c r="D102" i="2" l="1"/>
  <c r="F102" i="2" s="1"/>
  <c r="K259" i="2"/>
  <c r="E102" i="2" l="1"/>
  <c r="G102" i="2" s="1"/>
  <c r="H102" i="2" s="1"/>
  <c r="D103" i="2" s="1"/>
  <c r="K260" i="2"/>
  <c r="I102" i="2" l="1"/>
  <c r="F103" i="2"/>
  <c r="E103" i="2"/>
  <c r="K261" i="2"/>
  <c r="G103" i="2" l="1"/>
  <c r="H103" i="2" s="1"/>
  <c r="I103" i="2" s="1"/>
  <c r="D104" i="2" l="1"/>
  <c r="F104" i="2" s="1"/>
  <c r="E104" i="2" l="1"/>
  <c r="G104" i="2" s="1"/>
  <c r="H104" i="2" s="1"/>
  <c r="I104" i="2" s="1"/>
  <c r="D105" i="2" l="1"/>
  <c r="F105" i="2" s="1"/>
  <c r="E105" i="2" l="1"/>
  <c r="G105" i="2" s="1"/>
  <c r="H105" i="2" s="1"/>
  <c r="D106" i="2" s="1"/>
  <c r="I105" i="2" l="1"/>
  <c r="F106" i="2"/>
  <c r="E106" i="2"/>
  <c r="G106" i="2" l="1"/>
  <c r="H106" i="2" s="1"/>
  <c r="I106" i="2" s="1"/>
  <c r="D107" i="2" l="1"/>
  <c r="F107" i="2" s="1"/>
  <c r="E107" i="2" l="1"/>
  <c r="G107" i="2" s="1"/>
  <c r="H107" i="2" s="1"/>
  <c r="I107" i="2" s="1"/>
  <c r="D108" i="2" l="1"/>
  <c r="F108" i="2" s="1"/>
  <c r="E108" i="2" l="1"/>
  <c r="G108" i="2" s="1"/>
  <c r="H108" i="2" s="1"/>
  <c r="I108" i="2" s="1"/>
  <c r="D109" i="2" l="1"/>
  <c r="F109" i="2" s="1"/>
  <c r="E109" i="2" l="1"/>
  <c r="G109" i="2" s="1"/>
  <c r="H109" i="2" s="1"/>
  <c r="I109" i="2" s="1"/>
  <c r="D110" i="2" l="1"/>
  <c r="F110" i="2" s="1"/>
  <c r="E110" i="2" l="1"/>
  <c r="G110" i="2" s="1"/>
  <c r="H110" i="2" s="1"/>
  <c r="I110" i="2" s="1"/>
  <c r="D111" i="2" l="1"/>
  <c r="F111" i="2" s="1"/>
  <c r="E111" i="2" l="1"/>
  <c r="G111" i="2" s="1"/>
  <c r="H111" i="2" s="1"/>
  <c r="I111" i="2" s="1"/>
  <c r="D112" i="2" l="1"/>
  <c r="F112" i="2" s="1"/>
  <c r="E112" i="2" l="1"/>
  <c r="G112" i="2" s="1"/>
  <c r="H112" i="2" s="1"/>
  <c r="I112" i="2" s="1"/>
  <c r="D113" i="2" l="1"/>
  <c r="F113" i="2" s="1"/>
  <c r="E113" i="2" l="1"/>
  <c r="G113" i="2" s="1"/>
  <c r="H113" i="2" s="1"/>
  <c r="I113" i="2" s="1"/>
  <c r="D114" i="2" l="1"/>
  <c r="F114" i="2" s="1"/>
  <c r="E114" i="2" l="1"/>
  <c r="G114" i="2" s="1"/>
  <c r="H114" i="2" s="1"/>
  <c r="I114" i="2" s="1"/>
  <c r="D115" i="2" l="1"/>
  <c r="F115" i="2" s="1"/>
  <c r="E115" i="2" l="1"/>
  <c r="G115" i="2" s="1"/>
  <c r="H115" i="2" s="1"/>
  <c r="I115" i="2" s="1"/>
  <c r="D116" i="2" l="1"/>
  <c r="F116" i="2" s="1"/>
  <c r="E116" i="2" l="1"/>
  <c r="G116" i="2" s="1"/>
  <c r="H116" i="2" s="1"/>
  <c r="I116" i="2" s="1"/>
  <c r="D117" i="2" l="1"/>
  <c r="F117" i="2" s="1"/>
  <c r="E117" i="2" l="1"/>
  <c r="G117" i="2" s="1"/>
  <c r="H117" i="2" s="1"/>
  <c r="I117" i="2" s="1"/>
  <c r="D118" i="2" l="1"/>
  <c r="F118" i="2" s="1"/>
  <c r="E118" i="2" l="1"/>
  <c r="G118" i="2" s="1"/>
  <c r="H118" i="2" s="1"/>
  <c r="D119" i="2" s="1"/>
  <c r="I118" i="2" l="1"/>
  <c r="F119" i="2"/>
  <c r="E119" i="2"/>
  <c r="G119" i="2" l="1"/>
  <c r="H119" i="2" s="1"/>
  <c r="I119" i="2" s="1"/>
  <c r="D120" i="2" l="1"/>
  <c r="F120" i="2" s="1"/>
  <c r="E120" i="2" l="1"/>
  <c r="G120" i="2" s="1"/>
  <c r="H120" i="2" s="1"/>
  <c r="I120" i="2" s="1"/>
  <c r="D121" i="2" l="1"/>
  <c r="F121" i="2" s="1"/>
  <c r="E121" i="2" l="1"/>
  <c r="G121" i="2" s="1"/>
  <c r="H121" i="2" s="1"/>
  <c r="D122" i="2" l="1"/>
  <c r="F122" i="2" s="1"/>
  <c r="I121" i="2"/>
  <c r="E122" i="2" l="1"/>
  <c r="G122" i="2" s="1"/>
  <c r="H122" i="2" s="1"/>
  <c r="I122" i="2" s="1"/>
  <c r="D123" i="2" l="1"/>
  <c r="F123" i="2" s="1"/>
  <c r="E123" i="2" l="1"/>
  <c r="G123" i="2" s="1"/>
  <c r="H123" i="2" s="1"/>
  <c r="I123" i="2" s="1"/>
  <c r="D124" i="2" l="1"/>
  <c r="F124" i="2" s="1"/>
  <c r="E124" i="2" l="1"/>
  <c r="G124" i="2" s="1"/>
  <c r="H124" i="2" s="1"/>
  <c r="I124" i="2" s="1"/>
  <c r="D125" i="2" l="1"/>
  <c r="F125" i="2" s="1"/>
  <c r="E125" i="2" l="1"/>
  <c r="G125" i="2" s="1"/>
  <c r="H125" i="2" s="1"/>
  <c r="I125" i="2" s="1"/>
  <c r="D126" i="2" l="1"/>
  <c r="F126" i="2" s="1"/>
  <c r="E126" i="2" l="1"/>
  <c r="G126" i="2" s="1"/>
  <c r="H126" i="2" s="1"/>
  <c r="I126" i="2" s="1"/>
  <c r="D127" i="2" l="1"/>
  <c r="F127" i="2" s="1"/>
  <c r="E127" i="2" l="1"/>
  <c r="G127" i="2" s="1"/>
  <c r="H127" i="2" s="1"/>
  <c r="I127" i="2" s="1"/>
  <c r="D128" i="2" l="1"/>
  <c r="F128" i="2" s="1"/>
  <c r="E128" i="2" l="1"/>
  <c r="G128" i="2" s="1"/>
  <c r="H128" i="2" s="1"/>
  <c r="I128" i="2" s="1"/>
  <c r="D129" i="2" l="1"/>
  <c r="F129" i="2" s="1"/>
  <c r="E129" i="2" l="1"/>
  <c r="G129" i="2" s="1"/>
  <c r="H129" i="2" s="1"/>
  <c r="I129" i="2" s="1"/>
  <c r="D130" i="2" l="1"/>
  <c r="F130" i="2" s="1"/>
  <c r="E130" i="2" l="1"/>
  <c r="G130" i="2" s="1"/>
  <c r="H130" i="2" s="1"/>
  <c r="I130" i="2" s="1"/>
  <c r="D131" i="2" l="1"/>
  <c r="F131" i="2" s="1"/>
  <c r="E131" i="2" l="1"/>
  <c r="G131" i="2" s="1"/>
  <c r="H131" i="2" s="1"/>
  <c r="D132" i="2" s="1"/>
  <c r="I131" i="2" l="1"/>
  <c r="F132" i="2"/>
  <c r="E132" i="2"/>
  <c r="G132" i="2" l="1"/>
  <c r="H132" i="2" s="1"/>
  <c r="D133" i="2" s="1"/>
  <c r="I132" i="2" l="1"/>
  <c r="F133" i="2"/>
  <c r="E133" i="2"/>
  <c r="G133" i="2" l="1"/>
  <c r="H133" i="2" s="1"/>
  <c r="I133" i="2" s="1"/>
  <c r="D134" i="2" l="1"/>
  <c r="F134" i="2" s="1"/>
  <c r="E134" i="2" l="1"/>
  <c r="G134" i="2" s="1"/>
  <c r="H134" i="2" s="1"/>
  <c r="I134" i="2" s="1"/>
  <c r="D135" i="2" l="1"/>
  <c r="F135" i="2" s="1"/>
  <c r="E135" i="2" l="1"/>
  <c r="G135" i="2" s="1"/>
  <c r="H135" i="2" s="1"/>
  <c r="I135" i="2" s="1"/>
  <c r="D136" i="2" l="1"/>
  <c r="F136" i="2" s="1"/>
  <c r="E136" i="2" l="1"/>
  <c r="G136" i="2" s="1"/>
  <c r="H136" i="2" s="1"/>
  <c r="I136" i="2" s="1"/>
  <c r="D137" i="2" l="1"/>
  <c r="F137" i="2" s="1"/>
  <c r="E137" i="2" l="1"/>
  <c r="G137" i="2" s="1"/>
  <c r="H137" i="2" s="1"/>
  <c r="I137" i="2" s="1"/>
  <c r="D138" i="2" l="1"/>
  <c r="F138" i="2" s="1"/>
  <c r="E138" i="2" l="1"/>
  <c r="G138" i="2" s="1"/>
  <c r="H138" i="2" s="1"/>
  <c r="I138" i="2" s="1"/>
  <c r="D139" i="2" l="1"/>
  <c r="F139" i="2" s="1"/>
  <c r="E139" i="2" l="1"/>
  <c r="G139" i="2" s="1"/>
  <c r="H139" i="2" s="1"/>
  <c r="I139" i="2" s="1"/>
  <c r="D140" i="2" l="1"/>
  <c r="F140" i="2" s="1"/>
  <c r="E140" i="2" l="1"/>
  <c r="G140" i="2" s="1"/>
  <c r="H140" i="2" s="1"/>
  <c r="I140" i="2" s="1"/>
  <c r="D141" i="2" l="1"/>
  <c r="F141" i="2" s="1"/>
  <c r="E141" i="2" l="1"/>
  <c r="G141" i="2" s="1"/>
  <c r="H141" i="2" s="1"/>
  <c r="I141" i="2" s="1"/>
  <c r="D142" i="2" l="1"/>
  <c r="F142" i="2" s="1"/>
  <c r="E142" i="2" l="1"/>
  <c r="G142" i="2" s="1"/>
  <c r="H142" i="2" s="1"/>
  <c r="I142" i="2" s="1"/>
  <c r="D143" i="2" l="1"/>
  <c r="F143" i="2" s="1"/>
  <c r="E143" i="2" l="1"/>
  <c r="G143" i="2" s="1"/>
  <c r="H143" i="2" s="1"/>
  <c r="I143" i="2" s="1"/>
  <c r="D144" i="2" l="1"/>
  <c r="F144" i="2" s="1"/>
  <c r="E144" i="2" l="1"/>
  <c r="G144" i="2" s="1"/>
  <c r="H144" i="2" s="1"/>
  <c r="I144" i="2" s="1"/>
  <c r="D145" i="2" l="1"/>
  <c r="F145" i="2" s="1"/>
  <c r="E145" i="2" l="1"/>
  <c r="G145" i="2" s="1"/>
  <c r="H145" i="2" s="1"/>
  <c r="I145" i="2" s="1"/>
  <c r="D146" i="2" l="1"/>
  <c r="F146" i="2" s="1"/>
  <c r="E146" i="2" l="1"/>
  <c r="G146" i="2" s="1"/>
  <c r="H146" i="2" s="1"/>
  <c r="I146" i="2" s="1"/>
  <c r="D147" i="2" l="1"/>
  <c r="F147" i="2" s="1"/>
  <c r="E147" i="2" l="1"/>
  <c r="G147" i="2" s="1"/>
  <c r="H147" i="2" s="1"/>
  <c r="I147" i="2" s="1"/>
  <c r="D148" i="2" l="1"/>
  <c r="F148" i="2" s="1"/>
  <c r="E148" i="2" l="1"/>
  <c r="G148" i="2" s="1"/>
  <c r="H148" i="2" s="1"/>
  <c r="I148" i="2" s="1"/>
  <c r="D149" i="2" l="1"/>
  <c r="F149" i="2" s="1"/>
  <c r="E149" i="2" l="1"/>
  <c r="G149" i="2" s="1"/>
  <c r="H149" i="2" s="1"/>
  <c r="I149" i="2" s="1"/>
  <c r="D150" i="2" l="1"/>
  <c r="F150" i="2" s="1"/>
  <c r="E150" i="2" l="1"/>
  <c r="G150" i="2" s="1"/>
  <c r="H150" i="2" s="1"/>
  <c r="I150" i="2" s="1"/>
  <c r="D151" i="2" l="1"/>
  <c r="F151" i="2" s="1"/>
  <c r="E151" i="2" l="1"/>
  <c r="G151" i="2" s="1"/>
  <c r="H151" i="2" s="1"/>
  <c r="I151" i="2" s="1"/>
  <c r="D152" i="2" l="1"/>
  <c r="F152" i="2" s="1"/>
  <c r="E152" i="2" l="1"/>
  <c r="G152" i="2" s="1"/>
  <c r="H152" i="2" s="1"/>
  <c r="I152" i="2" s="1"/>
  <c r="D153" i="2" l="1"/>
  <c r="F153" i="2" s="1"/>
  <c r="E153" i="2" l="1"/>
  <c r="G153" i="2" s="1"/>
  <c r="H153" i="2" s="1"/>
  <c r="I153" i="2" s="1"/>
  <c r="D154" i="2" l="1"/>
  <c r="F154" i="2" s="1"/>
  <c r="E154" i="2" l="1"/>
  <c r="G154" i="2" s="1"/>
  <c r="H154" i="2" s="1"/>
  <c r="I154" i="2" s="1"/>
  <c r="D155" i="2" l="1"/>
  <c r="F155" i="2" s="1"/>
  <c r="E155" i="2" l="1"/>
  <c r="G155" i="2" s="1"/>
  <c r="H155" i="2" s="1"/>
  <c r="I155" i="2" s="1"/>
  <c r="D156" i="2" l="1"/>
  <c r="F156" i="2" s="1"/>
  <c r="E156" i="2" l="1"/>
  <c r="G156" i="2" s="1"/>
  <c r="H156" i="2" s="1"/>
  <c r="I156" i="2" s="1"/>
  <c r="D157" i="2" l="1"/>
  <c r="F157" i="2" s="1"/>
  <c r="E157" i="2" l="1"/>
  <c r="G157" i="2" s="1"/>
  <c r="H157" i="2" s="1"/>
  <c r="I157" i="2" s="1"/>
  <c r="D158" i="2" l="1"/>
  <c r="F158" i="2" s="1"/>
  <c r="E158" i="2" l="1"/>
  <c r="G158" i="2" s="1"/>
  <c r="H158" i="2" s="1"/>
  <c r="I158" i="2" s="1"/>
  <c r="D159" i="2" l="1"/>
  <c r="F159" i="2" s="1"/>
  <c r="E159" i="2" l="1"/>
  <c r="G159" i="2" s="1"/>
  <c r="H159" i="2" s="1"/>
  <c r="I159" i="2" s="1"/>
  <c r="D160" i="2" l="1"/>
  <c r="F160" i="2" s="1"/>
  <c r="E160" i="2" l="1"/>
  <c r="G160" i="2" s="1"/>
  <c r="H160" i="2" s="1"/>
  <c r="I160" i="2" s="1"/>
  <c r="D161" i="2" l="1"/>
  <c r="F161" i="2" s="1"/>
  <c r="E161" i="2" l="1"/>
  <c r="G161" i="2" s="1"/>
  <c r="H161" i="2" s="1"/>
  <c r="I161" i="2" s="1"/>
  <c r="D162" i="2" l="1"/>
  <c r="F162" i="2" s="1"/>
  <c r="E162" i="2" l="1"/>
  <c r="G162" i="2" s="1"/>
  <c r="H162" i="2" s="1"/>
  <c r="I162" i="2" s="1"/>
  <c r="D163" i="2" l="1"/>
  <c r="F163" i="2" s="1"/>
  <c r="E163" i="2" l="1"/>
  <c r="G163" i="2" s="1"/>
  <c r="H163" i="2" s="1"/>
  <c r="I163" i="2" s="1"/>
  <c r="D164" i="2" l="1"/>
  <c r="F164" i="2" s="1"/>
  <c r="E164" i="2" l="1"/>
  <c r="G164" i="2" s="1"/>
  <c r="H164" i="2" s="1"/>
  <c r="I164" i="2" s="1"/>
  <c r="D165" i="2" l="1"/>
  <c r="F165" i="2" s="1"/>
  <c r="E165" i="2" l="1"/>
  <c r="G165" i="2" s="1"/>
  <c r="H165" i="2" s="1"/>
  <c r="I165" i="2" s="1"/>
  <c r="D166" i="2" l="1"/>
  <c r="F166" i="2" s="1"/>
  <c r="E166" i="2" l="1"/>
  <c r="G166" i="2" s="1"/>
  <c r="H166" i="2" s="1"/>
  <c r="D167" i="2" s="1"/>
  <c r="I166" i="2" l="1"/>
  <c r="F167" i="2"/>
  <c r="E167" i="2"/>
  <c r="G167" i="2" l="1"/>
  <c r="H167" i="2" s="1"/>
  <c r="D168" i="2" s="1"/>
  <c r="I167" i="2" l="1"/>
  <c r="F168" i="2"/>
  <c r="E168" i="2"/>
  <c r="G168" i="2" l="1"/>
  <c r="H168" i="2" s="1"/>
  <c r="I168" i="2" s="1"/>
  <c r="D169" i="2" l="1"/>
  <c r="F169" i="2" s="1"/>
  <c r="E169" i="2" l="1"/>
  <c r="G169" i="2" s="1"/>
  <c r="H169" i="2" s="1"/>
  <c r="I169" i="2" s="1"/>
  <c r="D170" i="2" l="1"/>
  <c r="F170" i="2" s="1"/>
  <c r="E170" i="2" l="1"/>
  <c r="G170" i="2" s="1"/>
  <c r="H170" i="2" s="1"/>
  <c r="I170" i="2" s="1"/>
  <c r="D171" i="2" l="1"/>
  <c r="F171" i="2" s="1"/>
  <c r="E171" i="2" l="1"/>
  <c r="G171" i="2" s="1"/>
  <c r="H171" i="2" s="1"/>
  <c r="I171" i="2" s="1"/>
  <c r="D172" i="2" l="1"/>
  <c r="F172" i="2" s="1"/>
  <c r="E172" i="2" l="1"/>
  <c r="G172" i="2" s="1"/>
  <c r="H172" i="2" s="1"/>
  <c r="I172" i="2" s="1"/>
  <c r="D173" i="2" l="1"/>
  <c r="F173" i="2" s="1"/>
  <c r="E173" i="2" l="1"/>
  <c r="G173" i="2" s="1"/>
  <c r="H173" i="2" s="1"/>
  <c r="I173" i="2" s="1"/>
  <c r="D174" i="2" l="1"/>
  <c r="F174" i="2" s="1"/>
  <c r="E174" i="2" l="1"/>
  <c r="G174" i="2" s="1"/>
  <c r="H174" i="2" s="1"/>
  <c r="I174" i="2" s="1"/>
  <c r="D175" i="2" l="1"/>
  <c r="F175" i="2" s="1"/>
  <c r="E175" i="2" l="1"/>
  <c r="G175" i="2" s="1"/>
  <c r="H175" i="2" s="1"/>
  <c r="I175" i="2" s="1"/>
  <c r="D176" i="2" l="1"/>
  <c r="F176" i="2" s="1"/>
  <c r="E176" i="2" l="1"/>
  <c r="G176" i="2" s="1"/>
  <c r="H176" i="2" s="1"/>
  <c r="I176" i="2" s="1"/>
  <c r="D177" i="2" l="1"/>
  <c r="F177" i="2" s="1"/>
  <c r="E177" i="2" l="1"/>
  <c r="G177" i="2" s="1"/>
  <c r="H177" i="2" s="1"/>
  <c r="I177" i="2" s="1"/>
  <c r="D178" i="2" l="1"/>
  <c r="F178" i="2" s="1"/>
  <c r="E178" i="2" l="1"/>
  <c r="G178" i="2" s="1"/>
  <c r="H178" i="2" s="1"/>
  <c r="I178" i="2" s="1"/>
  <c r="D179" i="2" l="1"/>
  <c r="F179" i="2" s="1"/>
  <c r="E179" i="2" l="1"/>
  <c r="G179" i="2" s="1"/>
  <c r="H179" i="2" s="1"/>
  <c r="I179" i="2" s="1"/>
  <c r="D180" i="2" l="1"/>
  <c r="F180" i="2" s="1"/>
  <c r="E180" i="2" l="1"/>
  <c r="G180" i="2" s="1"/>
  <c r="H180" i="2" s="1"/>
  <c r="I180" i="2" s="1"/>
  <c r="D181" i="2" l="1"/>
  <c r="F181" i="2" s="1"/>
  <c r="E181" i="2" l="1"/>
  <c r="G181" i="2" s="1"/>
  <c r="H181" i="2" s="1"/>
  <c r="I181" i="2" s="1"/>
  <c r="D182" i="2" l="1"/>
  <c r="F182" i="2" s="1"/>
  <c r="E182" i="2" l="1"/>
  <c r="G182" i="2" s="1"/>
  <c r="H182" i="2" s="1"/>
  <c r="I182" i="2" l="1"/>
  <c r="D183" i="2"/>
  <c r="F183" i="2" s="1"/>
  <c r="E183" i="2" l="1"/>
  <c r="G183" i="2" s="1"/>
  <c r="H183" i="2" s="1"/>
  <c r="I183" i="2" s="1"/>
  <c r="D184" i="2" l="1"/>
  <c r="F184" i="2" s="1"/>
  <c r="E184" i="2" l="1"/>
  <c r="G184" i="2" s="1"/>
  <c r="H184" i="2" s="1"/>
  <c r="I184" i="2" s="1"/>
  <c r="D185" i="2" l="1"/>
  <c r="F185" i="2" s="1"/>
  <c r="E185" i="2" l="1"/>
  <c r="G185" i="2" s="1"/>
  <c r="H185" i="2" s="1"/>
  <c r="D186" i="2" s="1"/>
  <c r="I185" i="2" l="1"/>
  <c r="F186" i="2"/>
  <c r="E186" i="2"/>
  <c r="G186" i="2" l="1"/>
  <c r="H186" i="2" s="1"/>
  <c r="D187" i="2" s="1"/>
  <c r="I186" i="2" l="1"/>
  <c r="F187" i="2"/>
  <c r="E187" i="2"/>
  <c r="G187" i="2" l="1"/>
  <c r="H187" i="2" s="1"/>
  <c r="I187" i="2" s="1"/>
  <c r="D188" i="2" l="1"/>
  <c r="F188" i="2" s="1"/>
  <c r="E188" i="2" l="1"/>
  <c r="G188" i="2" s="1"/>
  <c r="H188" i="2" s="1"/>
  <c r="I188" i="2" s="1"/>
  <c r="D189" i="2" l="1"/>
  <c r="F189" i="2" s="1"/>
  <c r="E189" i="2" l="1"/>
  <c r="G189" i="2" s="1"/>
  <c r="H189" i="2" s="1"/>
  <c r="I189" i="2" s="1"/>
  <c r="D190" i="2" l="1"/>
  <c r="F190" i="2" s="1"/>
  <c r="E190" i="2" l="1"/>
  <c r="G190" i="2" s="1"/>
  <c r="H190" i="2" s="1"/>
  <c r="I190" i="2" s="1"/>
  <c r="D191" i="2" l="1"/>
  <c r="F191" i="2" s="1"/>
  <c r="E191" i="2" l="1"/>
  <c r="G191" i="2" s="1"/>
  <c r="H191" i="2" s="1"/>
  <c r="I191" i="2" s="1"/>
  <c r="D192" i="2" l="1"/>
  <c r="F192" i="2" s="1"/>
  <c r="E192" i="2" l="1"/>
  <c r="G192" i="2" s="1"/>
  <c r="H192" i="2" s="1"/>
  <c r="I192" i="2" s="1"/>
  <c r="D193" i="2" l="1"/>
  <c r="F193" i="2" s="1"/>
  <c r="E193" i="2" l="1"/>
  <c r="G193" i="2" s="1"/>
  <c r="H193" i="2" s="1"/>
  <c r="I193" i="2" s="1"/>
  <c r="D194" i="2" l="1"/>
  <c r="F194" i="2" s="1"/>
  <c r="E194" i="2" l="1"/>
  <c r="G194" i="2" s="1"/>
  <c r="H194" i="2" s="1"/>
  <c r="I194" i="2" s="1"/>
  <c r="D195" i="2" l="1"/>
  <c r="F195" i="2" s="1"/>
  <c r="E195" i="2" l="1"/>
  <c r="G195" i="2" s="1"/>
  <c r="H195" i="2" s="1"/>
  <c r="I195" i="2" s="1"/>
  <c r="D196" i="2" l="1"/>
  <c r="F196" i="2" s="1"/>
  <c r="E196" i="2" l="1"/>
  <c r="G196" i="2" s="1"/>
  <c r="H196" i="2" s="1"/>
  <c r="I196" i="2" s="1"/>
  <c r="D197" i="2" l="1"/>
  <c r="F197" i="2" s="1"/>
  <c r="E197" i="2" l="1"/>
  <c r="G197" i="2" s="1"/>
  <c r="H197" i="2" s="1"/>
  <c r="D198" i="2" s="1"/>
  <c r="I197" i="2" l="1"/>
  <c r="F198" i="2"/>
  <c r="E198" i="2"/>
  <c r="G198" i="2" l="1"/>
  <c r="H198" i="2" s="1"/>
  <c r="I198" i="2" s="1"/>
  <c r="D199" i="2" l="1"/>
  <c r="F199" i="2" s="1"/>
  <c r="E199" i="2" l="1"/>
  <c r="G199" i="2" s="1"/>
  <c r="H199" i="2" s="1"/>
  <c r="I199" i="2" s="1"/>
  <c r="D200" i="2" l="1"/>
  <c r="F200" i="2" s="1"/>
  <c r="E200" i="2" l="1"/>
  <c r="G200" i="2" s="1"/>
  <c r="H200" i="2" s="1"/>
  <c r="I200" i="2" s="1"/>
  <c r="D201" i="2" l="1"/>
  <c r="F201" i="2" s="1"/>
  <c r="E201" i="2" l="1"/>
  <c r="G201" i="2" s="1"/>
  <c r="H201" i="2" s="1"/>
  <c r="I201" i="2" s="1"/>
  <c r="D202" i="2" l="1"/>
  <c r="F202" i="2" s="1"/>
  <c r="E202" i="2" l="1"/>
  <c r="G202" i="2" s="1"/>
  <c r="H202" i="2" s="1"/>
  <c r="I202" i="2" s="1"/>
  <c r="D203" i="2" l="1"/>
  <c r="F203" i="2" s="1"/>
  <c r="E203" i="2" l="1"/>
  <c r="G203" i="2" s="1"/>
  <c r="H203" i="2" s="1"/>
  <c r="I203" i="2" s="1"/>
  <c r="D204" i="2" l="1"/>
  <c r="E204" i="2" s="1"/>
  <c r="F204" i="2" l="1"/>
  <c r="G204" i="2" s="1"/>
  <c r="H204" i="2" s="1"/>
  <c r="I204" i="2" s="1"/>
  <c r="D205" i="2" l="1"/>
  <c r="F205" i="2" s="1"/>
  <c r="E205" i="2" l="1"/>
  <c r="G205" i="2" s="1"/>
  <c r="H205" i="2" s="1"/>
  <c r="D206" i="2" l="1"/>
  <c r="F206" i="2" s="1"/>
  <c r="I205" i="2"/>
  <c r="E206" i="2" l="1"/>
  <c r="G206" i="2" s="1"/>
  <c r="H206" i="2" s="1"/>
  <c r="I206" i="2" s="1"/>
  <c r="D207" i="2" l="1"/>
  <c r="F207" i="2" s="1"/>
  <c r="E207" i="2" l="1"/>
  <c r="G207" i="2" s="1"/>
  <c r="H207" i="2" s="1"/>
  <c r="I207" i="2" s="1"/>
  <c r="D208" i="2" l="1"/>
  <c r="F208" i="2" s="1"/>
  <c r="E208" i="2" l="1"/>
  <c r="G208" i="2" s="1"/>
  <c r="H208" i="2" s="1"/>
  <c r="D209" i="2" l="1"/>
  <c r="F209" i="2" s="1"/>
  <c r="I208" i="2"/>
  <c r="E209" i="2" l="1"/>
  <c r="G209" i="2" s="1"/>
  <c r="H209" i="2" s="1"/>
  <c r="I209" i="2" s="1"/>
  <c r="D210" i="2" l="1"/>
  <c r="F210" i="2" s="1"/>
  <c r="E210" i="2" l="1"/>
  <c r="G210" i="2" s="1"/>
  <c r="H210" i="2" s="1"/>
  <c r="I210" i="2" s="1"/>
  <c r="D211" i="2" l="1"/>
  <c r="F211" i="2" s="1"/>
  <c r="E211" i="2" l="1"/>
  <c r="G211" i="2" s="1"/>
  <c r="H211" i="2" s="1"/>
  <c r="I211" i="2" s="1"/>
  <c r="D212" i="2" l="1"/>
  <c r="F212" i="2" s="1"/>
  <c r="E212" i="2" l="1"/>
  <c r="G212" i="2" s="1"/>
  <c r="H212" i="2" s="1"/>
  <c r="I212" i="2" s="1"/>
  <c r="D213" i="2" l="1"/>
  <c r="F213" i="2" s="1"/>
  <c r="E213" i="2" l="1"/>
  <c r="G213" i="2" s="1"/>
  <c r="H213" i="2" s="1"/>
  <c r="D214" i="2" s="1"/>
  <c r="I213" i="2" l="1"/>
  <c r="F214" i="2"/>
  <c r="E214" i="2"/>
  <c r="G214" i="2" l="1"/>
  <c r="H214" i="2" s="1"/>
  <c r="D215" i="2" s="1"/>
  <c r="I214" i="2" l="1"/>
  <c r="F215" i="2"/>
  <c r="E215" i="2"/>
  <c r="G215" i="2" l="1"/>
  <c r="H215" i="2" s="1"/>
  <c r="I215" i="2" s="1"/>
  <c r="D216" i="2" l="1"/>
  <c r="F216" i="2" s="1"/>
  <c r="E216" i="2" l="1"/>
  <c r="G216" i="2" s="1"/>
  <c r="H216" i="2" s="1"/>
  <c r="I216" i="2" s="1"/>
  <c r="D217" i="2" l="1"/>
  <c r="F217" i="2" s="1"/>
  <c r="E217" i="2" l="1"/>
  <c r="G217" i="2" s="1"/>
  <c r="H217" i="2" s="1"/>
  <c r="D218" i="2" s="1"/>
  <c r="I217" i="2" l="1"/>
  <c r="F218" i="2"/>
  <c r="E218" i="2"/>
  <c r="G218" i="2" l="1"/>
  <c r="H218" i="2" s="1"/>
  <c r="I218" i="2" s="1"/>
  <c r="D219" i="2" l="1"/>
  <c r="F219" i="2" s="1"/>
  <c r="E219" i="2" l="1"/>
  <c r="G219" i="2" s="1"/>
  <c r="H219" i="2" s="1"/>
  <c r="D220" i="2" s="1"/>
  <c r="I219" i="2" l="1"/>
  <c r="F220" i="2"/>
  <c r="E220" i="2"/>
  <c r="G220" i="2" l="1"/>
  <c r="H220" i="2" s="1"/>
  <c r="D221" i="2" s="1"/>
  <c r="I220" i="2" l="1"/>
  <c r="F221" i="2"/>
  <c r="E221" i="2"/>
  <c r="G221" i="2" l="1"/>
  <c r="H221" i="2" s="1"/>
  <c r="I221" i="2" s="1"/>
  <c r="D222" i="2" l="1"/>
  <c r="F222" i="2" s="1"/>
  <c r="E222" i="2" l="1"/>
  <c r="G222" i="2" s="1"/>
  <c r="H222" i="2" s="1"/>
  <c r="I222" i="2" s="1"/>
  <c r="D223" i="2" l="1"/>
  <c r="F223" i="2" s="1"/>
  <c r="E223" i="2" l="1"/>
  <c r="G223" i="2" s="1"/>
  <c r="H223" i="2" s="1"/>
  <c r="I223" i="2" s="1"/>
  <c r="D224" i="2" l="1"/>
  <c r="F224" i="2" s="1"/>
  <c r="E224" i="2" l="1"/>
  <c r="G224" i="2" s="1"/>
  <c r="H224" i="2" s="1"/>
  <c r="I224" i="2" s="1"/>
  <c r="D225" i="2" l="1"/>
  <c r="F225" i="2" s="1"/>
  <c r="E225" i="2" l="1"/>
  <c r="G225" i="2" s="1"/>
  <c r="H225" i="2" s="1"/>
  <c r="I225" i="2" s="1"/>
  <c r="D226" i="2" l="1"/>
  <c r="F226" i="2" s="1"/>
  <c r="E226" i="2" l="1"/>
  <c r="G226" i="2" s="1"/>
  <c r="H226" i="2" s="1"/>
  <c r="I226" i="2" s="1"/>
  <c r="D227" i="2" l="1"/>
  <c r="F227" i="2" s="1"/>
  <c r="E227" i="2" l="1"/>
  <c r="G227" i="2" s="1"/>
  <c r="H227" i="2" s="1"/>
  <c r="I227" i="2" s="1"/>
  <c r="D228" i="2" l="1"/>
  <c r="F228" i="2" s="1"/>
  <c r="E228" i="2" l="1"/>
  <c r="G228" i="2" s="1"/>
  <c r="H228" i="2" s="1"/>
  <c r="I228" i="2" s="1"/>
  <c r="D229" i="2" l="1"/>
  <c r="F229" i="2" s="1"/>
  <c r="E229" i="2" l="1"/>
  <c r="G229" i="2" s="1"/>
  <c r="H229" i="2" s="1"/>
  <c r="D230" i="2" s="1"/>
  <c r="I229" i="2" l="1"/>
  <c r="F230" i="2"/>
  <c r="E230" i="2"/>
  <c r="G230" i="2" l="1"/>
  <c r="H230" i="2" s="1"/>
  <c r="I230" i="2" s="1"/>
  <c r="D231" i="2" l="1"/>
  <c r="F231" i="2" s="1"/>
  <c r="E231" i="2" l="1"/>
  <c r="G231" i="2" s="1"/>
  <c r="H231" i="2" s="1"/>
  <c r="D232" i="2" s="1"/>
  <c r="I231" i="2" l="1"/>
  <c r="F232" i="2"/>
  <c r="E232" i="2"/>
  <c r="G232" i="2" l="1"/>
  <c r="H232" i="2" s="1"/>
  <c r="I232" i="2" s="1"/>
  <c r="D233" i="2" l="1"/>
  <c r="F233" i="2" s="1"/>
  <c r="E233" i="2" l="1"/>
  <c r="G233" i="2" s="1"/>
  <c r="H233" i="2" s="1"/>
  <c r="I233" i="2" s="1"/>
  <c r="D234" i="2" l="1"/>
  <c r="F234" i="2" s="1"/>
  <c r="E234" i="2" l="1"/>
  <c r="G234" i="2" s="1"/>
  <c r="H234" i="2" s="1"/>
  <c r="D235" i="2" s="1"/>
  <c r="I234" i="2" l="1"/>
  <c r="F235" i="2"/>
  <c r="E235" i="2"/>
  <c r="G235" i="2" l="1"/>
  <c r="H235" i="2" s="1"/>
  <c r="I235" i="2" s="1"/>
  <c r="D236" i="2" l="1"/>
  <c r="F236" i="2" s="1"/>
  <c r="E236" i="2" l="1"/>
  <c r="G236" i="2" s="1"/>
  <c r="H236" i="2" s="1"/>
  <c r="I236" i="2" s="1"/>
  <c r="D237" i="2" l="1"/>
  <c r="F237" i="2" s="1"/>
  <c r="E237" i="2" l="1"/>
  <c r="G237" i="2" s="1"/>
  <c r="H237" i="2" s="1"/>
  <c r="I237" i="2" s="1"/>
  <c r="D238" i="2" l="1"/>
  <c r="F238" i="2" s="1"/>
  <c r="E238" i="2" l="1"/>
  <c r="G238" i="2" s="1"/>
  <c r="H238" i="2" s="1"/>
  <c r="I238" i="2" s="1"/>
  <c r="D239" i="2" l="1"/>
  <c r="F239" i="2" s="1"/>
  <c r="E239" i="2" l="1"/>
  <c r="G239" i="2" s="1"/>
  <c r="H239" i="2" s="1"/>
  <c r="I239" i="2" s="1"/>
  <c r="D240" i="2" l="1"/>
  <c r="F240" i="2" s="1"/>
  <c r="E240" i="2" l="1"/>
  <c r="G240" i="2" s="1"/>
  <c r="H240" i="2" s="1"/>
  <c r="I240" i="2" s="1"/>
  <c r="D241" i="2" l="1"/>
  <c r="F241" i="2" s="1"/>
  <c r="E241" i="2" l="1"/>
  <c r="G241" i="2" s="1"/>
  <c r="H241" i="2" s="1"/>
  <c r="I241" i="2" s="1"/>
  <c r="D242" i="2" l="1"/>
  <c r="F242" i="2" s="1"/>
  <c r="E242" i="2" l="1"/>
  <c r="G242" i="2" s="1"/>
  <c r="H242" i="2" s="1"/>
  <c r="I242" i="2" s="1"/>
  <c r="D243" i="2" l="1"/>
  <c r="F243" i="2" s="1"/>
  <c r="E243" i="2" l="1"/>
  <c r="G243" i="2" s="1"/>
  <c r="H243" i="2" s="1"/>
  <c r="D244" i="2" s="1"/>
  <c r="I243" i="2" l="1"/>
  <c r="F244" i="2"/>
  <c r="E244" i="2"/>
  <c r="G244" i="2" l="1"/>
  <c r="H244" i="2" s="1"/>
  <c r="I244" i="2" s="1"/>
  <c r="D245" i="2" l="1"/>
  <c r="F245" i="2" s="1"/>
  <c r="E245" i="2" l="1"/>
  <c r="G245" i="2" s="1"/>
  <c r="H245" i="2" s="1"/>
  <c r="I245" i="2" s="1"/>
  <c r="D246" i="2" l="1"/>
  <c r="F246" i="2" s="1"/>
  <c r="E246" i="2" l="1"/>
  <c r="G246" i="2" s="1"/>
  <c r="H246" i="2" s="1"/>
  <c r="I246" i="2" s="1"/>
  <c r="D247" i="2" l="1"/>
  <c r="F247" i="2" s="1"/>
  <c r="E247" i="2" l="1"/>
  <c r="G247" i="2" s="1"/>
  <c r="H247" i="2" s="1"/>
  <c r="D248" i="2" s="1"/>
  <c r="I247" i="2" l="1"/>
  <c r="F248" i="2"/>
  <c r="E248" i="2"/>
  <c r="G248" i="2" l="1"/>
  <c r="H248" i="2" s="1"/>
  <c r="D249" i="2" s="1"/>
  <c r="I248" i="2" l="1"/>
  <c r="F249" i="2"/>
  <c r="E249" i="2"/>
  <c r="G249" i="2" l="1"/>
  <c r="H249" i="2" s="1"/>
  <c r="I249" i="2" s="1"/>
  <c r="D250" i="2" l="1"/>
  <c r="F250" i="2" s="1"/>
  <c r="E250" i="2" l="1"/>
  <c r="G250" i="2" s="1"/>
  <c r="H250" i="2" s="1"/>
  <c r="D251" i="2" s="1"/>
  <c r="I250" i="2" l="1"/>
  <c r="F251" i="2"/>
  <c r="E251" i="2"/>
  <c r="G251" i="2" l="1"/>
  <c r="H251" i="2" s="1"/>
  <c r="I251" i="2" s="1"/>
  <c r="D252" i="2" l="1"/>
  <c r="F252" i="2" s="1"/>
  <c r="E252" i="2" l="1"/>
  <c r="G252" i="2" s="1"/>
  <c r="H252" i="2" s="1"/>
  <c r="I252" i="2" s="1"/>
  <c r="D253" i="2" l="1"/>
  <c r="F253" i="2" s="1"/>
  <c r="E253" i="2" l="1"/>
  <c r="G253" i="2" s="1"/>
  <c r="H253" i="2" s="1"/>
  <c r="I253" i="2" s="1"/>
  <c r="D254" i="2" l="1"/>
  <c r="F254" i="2" s="1"/>
  <c r="E254" i="2" l="1"/>
  <c r="G254" i="2" s="1"/>
  <c r="H254" i="2" s="1"/>
  <c r="I254" i="2" s="1"/>
  <c r="D255" i="2" l="1"/>
  <c r="F255" i="2" s="1"/>
  <c r="E255" i="2" l="1"/>
  <c r="G255" i="2" s="1"/>
  <c r="H255" i="2" s="1"/>
  <c r="I255" i="2" s="1"/>
  <c r="D256" i="2" l="1"/>
  <c r="F256" i="2" s="1"/>
  <c r="E256" i="2" l="1"/>
  <c r="G256" i="2" s="1"/>
  <c r="H256" i="2" s="1"/>
  <c r="I256" i="2" s="1"/>
  <c r="D257" i="2" l="1"/>
  <c r="F257" i="2" s="1"/>
  <c r="E257" i="2" l="1"/>
  <c r="G257" i="2" s="1"/>
  <c r="H257" i="2" s="1"/>
  <c r="D258" i="2" s="1"/>
  <c r="I257" i="2" l="1"/>
  <c r="F258" i="2"/>
  <c r="E258" i="2"/>
  <c r="G258" i="2" l="1"/>
  <c r="H258" i="2" s="1"/>
  <c r="D259" i="2" s="1"/>
  <c r="I258" i="2" l="1"/>
  <c r="F259" i="2"/>
  <c r="E259" i="2"/>
  <c r="G259" i="2" l="1"/>
  <c r="H259" i="2" s="1"/>
  <c r="I259" i="2" s="1"/>
  <c r="D260" i="2" l="1"/>
  <c r="F260" i="2" s="1"/>
  <c r="E260" i="2" l="1"/>
  <c r="G260" i="2" s="1"/>
  <c r="H260" i="2" s="1"/>
  <c r="D261" i="2" s="1"/>
  <c r="I260" i="2" l="1"/>
  <c r="F261" i="2"/>
  <c r="F262" i="2" s="1"/>
  <c r="H6" i="2" s="1"/>
  <c r="I6" i="2" s="1"/>
  <c r="I8" i="2" s="1"/>
  <c r="I10" i="2" s="1"/>
  <c r="E261" i="2"/>
  <c r="G261" i="2" l="1"/>
  <c r="E262" i="2"/>
  <c r="B16" i="1"/>
  <c r="B20" i="1" s="1"/>
  <c r="W8" i="4"/>
  <c r="G262" i="2" l="1"/>
  <c r="H261" i="2"/>
  <c r="I261" i="2" s="1"/>
</calcChain>
</file>

<file path=xl/comments1.xml><?xml version="1.0" encoding="utf-8"?>
<comments xmlns="http://schemas.openxmlformats.org/spreadsheetml/2006/main">
  <authors>
    <author>Enterprise</author>
  </authors>
  <commentList>
    <comment ref="I6" authorId="0">
      <text>
        <r>
          <rPr>
            <b/>
            <sz val="9"/>
            <color indexed="81"/>
            <rFont val="Tahoma"/>
            <family val="2"/>
          </rPr>
          <t>Enterprise:</t>
        </r>
        <r>
          <rPr>
            <sz val="9"/>
            <color indexed="81"/>
            <rFont val="Tahoma"/>
            <family val="2"/>
          </rPr>
          <t xml:space="preserve">
Correct based on Powerpoint</t>
        </r>
      </text>
    </comment>
    <comment ref="T6" authorId="0">
      <text>
        <r>
          <rPr>
            <b/>
            <sz val="9"/>
            <color indexed="81"/>
            <rFont val="Tahoma"/>
            <family val="2"/>
          </rPr>
          <t>Enterprise:</t>
        </r>
        <r>
          <rPr>
            <sz val="9"/>
            <color indexed="81"/>
            <rFont val="Tahoma"/>
            <family val="2"/>
          </rPr>
          <t xml:space="preserve">
Correct based on other amortization schedules</t>
        </r>
      </text>
    </comment>
  </commentList>
</comments>
</file>

<file path=xl/sharedStrings.xml><?xml version="1.0" encoding="utf-8"?>
<sst xmlns="http://schemas.openxmlformats.org/spreadsheetml/2006/main" count="105" uniqueCount="47">
  <si>
    <t>Month</t>
  </si>
  <si>
    <t>Annual Interest Rate</t>
  </si>
  <si>
    <t>Loan Repayment</t>
  </si>
  <si>
    <t>Loan Start Date</t>
  </si>
  <si>
    <t>Loan Amortization Table</t>
  </si>
  <si>
    <t>Interest Rate</t>
  </si>
  <si>
    <t>Loan Principle Amount</t>
  </si>
  <si>
    <t>% Capital Outstanding</t>
  </si>
  <si>
    <t>Repayment Number</t>
  </si>
  <si>
    <t>Repayment Type</t>
  </si>
  <si>
    <t>End</t>
  </si>
  <si>
    <t>Ref</t>
  </si>
  <si>
    <t>Opening Balance</t>
  </si>
  <si>
    <t>Interest Charged</t>
  </si>
  <si>
    <t>Capital Repaid</t>
  </si>
  <si>
    <t>Closing Balance</t>
  </si>
  <si>
    <t>Loan Period (in months)</t>
  </si>
  <si>
    <t>Original Repayment Amount</t>
  </si>
  <si>
    <t>Project Size</t>
  </si>
  <si>
    <t>Bank</t>
  </si>
  <si>
    <t>Orgination Fee</t>
  </si>
  <si>
    <t>Downpayment</t>
  </si>
  <si>
    <t>Bank Financing</t>
  </si>
  <si>
    <t>Term (Years)</t>
  </si>
  <si>
    <t>Beginning Variable Interest Rate</t>
  </si>
  <si>
    <t>If unknown, assume 1/2%</t>
  </si>
  <si>
    <t>If unknown, assume 20%</t>
  </si>
  <si>
    <t>Assume 20 years X 12 months per year=240</t>
  </si>
  <si>
    <t>total interest paid</t>
  </si>
  <si>
    <t>Bank Portion</t>
  </si>
  <si>
    <t>504 Portion</t>
  </si>
  <si>
    <t>Variable Rate Increase Assumption Average</t>
  </si>
  <si>
    <t>Total Cost to Borrower</t>
  </si>
  <si>
    <t>Legal Fees</t>
  </si>
  <si>
    <t>Savings</t>
  </si>
  <si>
    <t>Cost to Borrower</t>
  </si>
  <si>
    <t>FixedInterest Rate</t>
  </si>
  <si>
    <t>Enterprise Development Corporation Interest Rate</t>
  </si>
  <si>
    <t>Term Years</t>
  </si>
  <si>
    <t>Bank Variable Interest Rate</t>
  </si>
  <si>
    <t>Conventional Loan Costs</t>
  </si>
  <si>
    <t>504 Loan Program Costs</t>
  </si>
  <si>
    <t>Total Interest and fees paid</t>
  </si>
  <si>
    <r>
      <t xml:space="preserve">Bank Origination Fees  </t>
    </r>
    <r>
      <rPr>
        <b/>
        <sz val="9"/>
        <rFont val="Arial"/>
        <family val="2"/>
      </rPr>
      <t>(Enter 1/2% as .005 and 1% as 1)</t>
    </r>
  </si>
  <si>
    <r>
      <t>Variable 5 Year Rate Increase Assumption Average</t>
    </r>
    <r>
      <rPr>
        <b/>
        <sz val="9"/>
        <rFont val="Arial"/>
        <family val="2"/>
      </rPr>
      <t xml:space="preserve"> (This is the rate hedge.  How much do you think the average interest rate will increase?) </t>
    </r>
  </si>
  <si>
    <r>
      <t xml:space="preserve">Project Cost </t>
    </r>
    <r>
      <rPr>
        <b/>
        <sz val="9"/>
        <rFont val="Arial"/>
        <family val="2"/>
      </rPr>
      <t>(Not loan amount)</t>
    </r>
  </si>
  <si>
    <t>Only edit cells in 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</si>
</sst>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 &quot;R&quot;\ * #,##0.00_ ;_ &quot;R&quot;\ * \-#,##0.00_ ;_ &quot;R&quot;\ * &quot;-&quot;??_ ;_ @_ "/>
    <numFmt numFmtId="165" formatCode="_ * #,##0.00_ ;_ * \-#,##0.00_ ;_ * &quot;-&quot;??_ ;_ @_ "/>
    <numFmt numFmtId="166" formatCode="0.0%"/>
    <numFmt numFmtId="167" formatCode="_ * #,##0_ ;_ * \-#,##0_ ;_ * &quot;-&quot;??_ ;_ @_ "/>
    <numFmt numFmtId="168" formatCode="mmm\-yyyy"/>
    <numFmt numFmtId="169" formatCode="_(* #,##0_);_(* \(#,##0\);_(* &quot;-&quot;??_);_(@_)"/>
    <numFmt numFmtId="170" formatCode="&quot;$&quot;#,##0.00"/>
    <numFmt numFmtId="171" formatCode="0.0000%"/>
    <numFmt numFmtId="172" formatCode="_([$$-409]* #,##0.00_);_([$$-409]* \(#,##0.00\);_([$$-409]* &quot;-&quot;??_);_(@_)"/>
  </numFmts>
  <fonts count="23" x14ac:knownFonts="1">
    <font>
      <sz val="10"/>
      <name val="Arial"/>
      <charset val="1"/>
    </font>
    <font>
      <sz val="10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/>
      <sz val="12"/>
      <color indexed="17"/>
      <name val="Arial"/>
      <family val="2"/>
    </font>
    <font>
      <b/>
      <sz val="9.5"/>
      <color indexed="12"/>
      <name val="Arial"/>
      <family val="2"/>
    </font>
    <font>
      <sz val="9.5"/>
      <name val="Arial"/>
      <family val="2"/>
    </font>
    <font>
      <sz val="9.5"/>
      <color theme="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b/>
      <sz val="11"/>
      <color rgb="FF3F3F3F"/>
      <name val="Century Schoolbook"/>
      <family val="2"/>
      <scheme val="minor"/>
    </font>
    <font>
      <sz val="11"/>
      <name val="Arial"/>
      <family val="2"/>
    </font>
    <font>
      <sz val="11"/>
      <name val="Century Schoolbook"/>
      <family val="1"/>
      <scheme val="minor"/>
    </font>
    <font>
      <sz val="9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i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29292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wrapText="1"/>
    </xf>
    <xf numFmtId="165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1" fillId="0" borderId="0" applyFont="0" applyFill="0" applyBorder="0" applyAlignment="0" applyProtection="0">
      <alignment wrapText="1"/>
    </xf>
    <xf numFmtId="0" fontId="16" fillId="7" borderId="8" applyNumberFormat="0" applyAlignment="0" applyProtection="0"/>
  </cellStyleXfs>
  <cellXfs count="97">
    <xf numFmtId="0" fontId="0" fillId="0" borderId="0" xfId="0">
      <alignment wrapText="1"/>
    </xf>
    <xf numFmtId="10" fontId="10" fillId="2" borderId="1" xfId="5" applyNumberFormat="1" applyFont="1" applyFill="1" applyBorder="1" applyAlignment="1" applyProtection="1">
      <protection locked="0"/>
    </xf>
    <xf numFmtId="165" fontId="7" fillId="2" borderId="2" xfId="1" applyFont="1" applyFill="1" applyBorder="1" applyAlignment="1" applyProtection="1">
      <protection locked="0"/>
    </xf>
    <xf numFmtId="10" fontId="7" fillId="2" borderId="2" xfId="1" applyNumberFormat="1" applyFont="1" applyFill="1" applyBorder="1" applyAlignment="1" applyProtection="1">
      <protection locked="0"/>
    </xf>
    <xf numFmtId="166" fontId="7" fillId="2" borderId="2" xfId="5" applyNumberFormat="1" applyFont="1" applyFill="1" applyBorder="1" applyAlignment="1" applyProtection="1">
      <alignment horizontal="center"/>
      <protection locked="0"/>
    </xf>
    <xf numFmtId="14" fontId="7" fillId="2" borderId="2" xfId="1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protection hidden="1"/>
    </xf>
    <xf numFmtId="0" fontId="10" fillId="0" borderId="0" xfId="4" applyFont="1" applyProtection="1">
      <protection hidden="1"/>
    </xf>
    <xf numFmtId="165" fontId="10" fillId="0" borderId="0" xfId="1" applyFont="1" applyAlignment="1" applyProtection="1">
      <protection hidden="1"/>
    </xf>
    <xf numFmtId="166" fontId="10" fillId="0" borderId="0" xfId="5" applyNumberFormat="1" applyFont="1" applyAlignment="1" applyProtection="1">
      <protection hidden="1"/>
    </xf>
    <xf numFmtId="0" fontId="8" fillId="0" borderId="0" xfId="3" applyFont="1" applyAlignment="1" applyProtection="1">
      <alignment horizontal="right"/>
      <protection hidden="1"/>
    </xf>
    <xf numFmtId="0" fontId="10" fillId="0" borderId="0" xfId="0" applyFont="1" applyProtection="1">
      <alignment wrapText="1"/>
      <protection hidden="1"/>
    </xf>
    <xf numFmtId="165" fontId="10" fillId="0" borderId="0" xfId="1" applyFont="1" applyFill="1" applyBorder="1" applyAlignment="1" applyProtection="1">
      <protection hidden="1"/>
    </xf>
    <xf numFmtId="166" fontId="10" fillId="0" borderId="0" xfId="5" applyNumberFormat="1" applyFont="1" applyFill="1" applyBorder="1" applyAlignment="1" applyProtection="1">
      <protection hidden="1"/>
    </xf>
    <xf numFmtId="165" fontId="7" fillId="3" borderId="2" xfId="1" applyFont="1" applyFill="1" applyBorder="1" applyAlignment="1" applyProtection="1">
      <protection hidden="1"/>
    </xf>
    <xf numFmtId="0" fontId="10" fillId="0" borderId="0" xfId="4" applyFont="1" applyFill="1" applyBorder="1" applyAlignment="1" applyProtection="1">
      <alignment horizontal="left"/>
      <protection hidden="1"/>
    </xf>
    <xf numFmtId="168" fontId="10" fillId="0" borderId="0" xfId="4" applyNumberFormat="1" applyFont="1" applyProtection="1">
      <protection hidden="1"/>
    </xf>
    <xf numFmtId="0" fontId="4" fillId="0" borderId="0" xfId="4" applyFont="1" applyAlignment="1" applyProtection="1">
      <alignment horizontal="center" wrapText="1"/>
      <protection hidden="1"/>
    </xf>
    <xf numFmtId="168" fontId="10" fillId="0" borderId="0" xfId="4" applyNumberFormat="1" applyFont="1" applyAlignment="1" applyProtection="1">
      <alignment horizontal="center"/>
      <protection hidden="1"/>
    </xf>
    <xf numFmtId="165" fontId="10" fillId="0" borderId="0" xfId="1" applyFont="1" applyAlignment="1" applyProtection="1">
      <alignment horizontal="center"/>
      <protection hidden="1"/>
    </xf>
    <xf numFmtId="0" fontId="10" fillId="0" borderId="0" xfId="4" applyFont="1" applyAlignment="1" applyProtection="1">
      <alignment horizontal="center"/>
      <protection hidden="1"/>
    </xf>
    <xf numFmtId="168" fontId="10" fillId="0" borderId="0" xfId="0" applyNumberFormat="1" applyFont="1" applyAlignment="1" applyProtection="1">
      <alignment horizontal="center"/>
      <protection hidden="1"/>
    </xf>
    <xf numFmtId="168" fontId="4" fillId="0" borderId="0" xfId="4" applyNumberFormat="1" applyFont="1" applyProtection="1">
      <protection hidden="1"/>
    </xf>
    <xf numFmtId="0" fontId="4" fillId="0" borderId="0" xfId="4" applyFont="1" applyProtection="1">
      <protection hidden="1"/>
    </xf>
    <xf numFmtId="165" fontId="4" fillId="0" borderId="0" xfId="1" applyFont="1" applyAlignment="1" applyProtection="1">
      <protection hidden="1"/>
    </xf>
    <xf numFmtId="165" fontId="4" fillId="0" borderId="3" xfId="1" applyFont="1" applyBorder="1" applyAlignment="1" applyProtection="1">
      <protection hidden="1"/>
    </xf>
    <xf numFmtId="166" fontId="4" fillId="0" borderId="0" xfId="5" applyNumberFormat="1" applyFont="1" applyAlignment="1" applyProtection="1">
      <protection hidden="1"/>
    </xf>
    <xf numFmtId="0" fontId="4" fillId="0" borderId="0" xfId="0" applyFont="1" applyProtection="1">
      <alignment wrapText="1"/>
      <protection hidden="1"/>
    </xf>
    <xf numFmtId="0" fontId="4" fillId="0" borderId="0" xfId="0" applyFont="1" applyAlignment="1" applyProtection="1">
      <protection hidden="1"/>
    </xf>
    <xf numFmtId="0" fontId="11" fillId="0" borderId="0" xfId="0" applyFont="1" applyAlignment="1" applyProtection="1">
      <protection hidden="1"/>
    </xf>
    <xf numFmtId="168" fontId="4" fillId="3" borderId="2" xfId="4" applyNumberFormat="1" applyFont="1" applyFill="1" applyBorder="1" applyAlignment="1" applyProtection="1">
      <alignment horizontal="center" wrapText="1"/>
      <protection hidden="1"/>
    </xf>
    <xf numFmtId="0" fontId="4" fillId="3" borderId="2" xfId="4" applyFont="1" applyFill="1" applyBorder="1" applyAlignment="1" applyProtection="1">
      <alignment horizontal="center" wrapText="1"/>
      <protection hidden="1"/>
    </xf>
    <xf numFmtId="165" fontId="4" fillId="3" borderId="2" xfId="1" applyFont="1" applyFill="1" applyBorder="1" applyAlignment="1" applyProtection="1">
      <alignment horizontal="center" wrapText="1"/>
      <protection hidden="1"/>
    </xf>
    <xf numFmtId="166" fontId="4" fillId="3" borderId="2" xfId="5" applyNumberFormat="1" applyFont="1" applyFill="1" applyBorder="1" applyAlignment="1" applyProtection="1">
      <alignment horizontal="center" wrapText="1"/>
      <protection hidden="1"/>
    </xf>
    <xf numFmtId="10" fontId="10" fillId="2" borderId="7" xfId="5" applyNumberFormat="1" applyFont="1" applyFill="1" applyBorder="1" applyAlignment="1" applyProtection="1">
      <protection locked="0"/>
    </xf>
    <xf numFmtId="165" fontId="4" fillId="2" borderId="2" xfId="1" applyFont="1" applyFill="1" applyBorder="1" applyAlignment="1" applyProtection="1">
      <alignment horizontal="center" wrapText="1"/>
      <protection hidden="1"/>
    </xf>
    <xf numFmtId="168" fontId="10" fillId="5" borderId="0" xfId="0" applyNumberFormat="1" applyFont="1" applyFill="1" applyAlignment="1" applyProtection="1">
      <alignment horizontal="center"/>
      <protection hidden="1"/>
    </xf>
    <xf numFmtId="165" fontId="10" fillId="5" borderId="0" xfId="1" applyFont="1" applyFill="1" applyAlignment="1" applyProtection="1">
      <alignment horizontal="center"/>
      <protection hidden="1"/>
    </xf>
    <xf numFmtId="0" fontId="10" fillId="5" borderId="0" xfId="4" applyFont="1" applyFill="1" applyAlignment="1" applyProtection="1">
      <alignment horizontal="center"/>
      <protection hidden="1"/>
    </xf>
    <xf numFmtId="165" fontId="10" fillId="5" borderId="0" xfId="1" applyFont="1" applyFill="1" applyAlignment="1" applyProtection="1">
      <protection hidden="1"/>
    </xf>
    <xf numFmtId="166" fontId="10" fillId="5" borderId="0" xfId="5" applyNumberFormat="1" applyFont="1" applyFill="1" applyAlignment="1" applyProtection="1">
      <protection hidden="1"/>
    </xf>
    <xf numFmtId="0" fontId="10" fillId="5" borderId="0" xfId="4" applyFont="1" applyFill="1" applyProtection="1">
      <protection hidden="1"/>
    </xf>
    <xf numFmtId="10" fontId="10" fillId="5" borderId="1" xfId="5" applyNumberFormat="1" applyFont="1" applyFill="1" applyBorder="1" applyAlignment="1" applyProtection="1">
      <protection locked="0"/>
    </xf>
    <xf numFmtId="0" fontId="0" fillId="0" borderId="0" xfId="0" applyAlignment="1"/>
    <xf numFmtId="169" fontId="0" fillId="6" borderId="2" xfId="1" applyNumberFormat="1" applyFont="1" applyFill="1" applyBorder="1" applyAlignment="1">
      <alignment horizontal="center"/>
    </xf>
    <xf numFmtId="166" fontId="0" fillId="6" borderId="2" xfId="5" applyNumberFormat="1" applyFont="1" applyFill="1" applyBorder="1" applyAlignment="1">
      <alignment horizontal="center"/>
    </xf>
    <xf numFmtId="9" fontId="0" fillId="6" borderId="2" xfId="5" applyFont="1" applyFill="1" applyBorder="1" applyAlignment="1">
      <alignment horizontal="center"/>
    </xf>
    <xf numFmtId="169" fontId="0" fillId="0" borderId="0" xfId="1" applyNumberFormat="1" applyFont="1" applyAlignment="1"/>
    <xf numFmtId="169" fontId="0" fillId="0" borderId="0" xfId="0" applyNumberFormat="1" applyAlignment="1"/>
    <xf numFmtId="0" fontId="0" fillId="6" borderId="2" xfId="0" applyFill="1" applyBorder="1" applyAlignment="1">
      <alignment horizontal="center"/>
    </xf>
    <xf numFmtId="10" fontId="0" fillId="6" borderId="2" xfId="5" applyNumberFormat="1" applyFont="1" applyFill="1" applyBorder="1" applyAlignment="1">
      <alignment horizontal="center"/>
    </xf>
    <xf numFmtId="164" fontId="10" fillId="0" borderId="0" xfId="2" applyFont="1" applyAlignment="1" applyProtection="1">
      <protection hidden="1"/>
    </xf>
    <xf numFmtId="0" fontId="0" fillId="0" borderId="0" xfId="0" applyAlignment="1">
      <alignment wrapText="1"/>
    </xf>
    <xf numFmtId="0" fontId="5" fillId="0" borderId="0" xfId="0" applyFont="1" applyAlignment="1"/>
    <xf numFmtId="0" fontId="10" fillId="0" borderId="0" xfId="0" applyFont="1" applyAlignment="1" applyProtection="1">
      <alignment wrapText="1"/>
      <protection hidden="1"/>
    </xf>
    <xf numFmtId="10" fontId="10" fillId="6" borderId="0" xfId="0" applyNumberFormat="1" applyFont="1" applyFill="1" applyProtection="1">
      <alignment wrapText="1"/>
      <protection hidden="1"/>
    </xf>
    <xf numFmtId="165" fontId="0" fillId="0" borderId="0" xfId="1" applyFont="1" applyAlignment="1"/>
    <xf numFmtId="167" fontId="0" fillId="6" borderId="0" xfId="1" applyNumberFormat="1" applyFont="1" applyFill="1" applyAlignment="1"/>
    <xf numFmtId="43" fontId="10" fillId="0" borderId="0" xfId="0" applyNumberFormat="1" applyFont="1" applyProtection="1">
      <alignment wrapText="1"/>
      <protection hidden="1"/>
    </xf>
    <xf numFmtId="165" fontId="15" fillId="0" borderId="0" xfId="0" applyNumberFormat="1" applyFont="1" applyProtection="1">
      <alignment wrapText="1"/>
      <protection hidden="1"/>
    </xf>
    <xf numFmtId="4" fontId="10" fillId="0" borderId="0" xfId="2" applyNumberFormat="1" applyFont="1" applyAlignment="1" applyProtection="1">
      <protection hidden="1"/>
    </xf>
    <xf numFmtId="0" fontId="17" fillId="0" borderId="0" xfId="0" applyFont="1" applyAlignment="1" applyProtection="1">
      <protection hidden="1"/>
    </xf>
    <xf numFmtId="165" fontId="17" fillId="0" borderId="0" xfId="1" applyFont="1" applyAlignment="1" applyProtection="1">
      <protection hidden="1"/>
    </xf>
    <xf numFmtId="0" fontId="17" fillId="0" borderId="0" xfId="0" applyFont="1" applyProtection="1">
      <alignment wrapText="1"/>
      <protection hidden="1"/>
    </xf>
    <xf numFmtId="165" fontId="10" fillId="0" borderId="0" xfId="1" applyFont="1" applyAlignment="1" applyProtection="1">
      <alignment wrapText="1"/>
      <protection hidden="1"/>
    </xf>
    <xf numFmtId="0" fontId="18" fillId="9" borderId="0" xfId="0" applyFont="1" applyFill="1" applyBorder="1" applyProtection="1">
      <alignment wrapText="1"/>
      <protection hidden="1"/>
    </xf>
    <xf numFmtId="10" fontId="18" fillId="9" borderId="0" xfId="0" applyNumberFormat="1" applyFont="1" applyFill="1" applyBorder="1" applyAlignment="1" applyProtection="1">
      <alignment vertical="top" wrapText="1"/>
      <protection hidden="1"/>
    </xf>
    <xf numFmtId="165" fontId="17" fillId="9" borderId="10" xfId="1" applyFont="1" applyFill="1" applyBorder="1" applyAlignment="1" applyProtection="1">
      <protection hidden="1"/>
    </xf>
    <xf numFmtId="165" fontId="17" fillId="9" borderId="11" xfId="1" applyFont="1" applyFill="1" applyBorder="1" applyAlignment="1" applyProtection="1">
      <protection hidden="1"/>
    </xf>
    <xf numFmtId="0" fontId="17" fillId="9" borderId="12" xfId="0" applyFont="1" applyFill="1" applyBorder="1" applyAlignment="1" applyProtection="1">
      <protection hidden="1"/>
    </xf>
    <xf numFmtId="165" fontId="17" fillId="9" borderId="0" xfId="1" applyFont="1" applyFill="1" applyBorder="1" applyAlignment="1" applyProtection="1">
      <protection hidden="1"/>
    </xf>
    <xf numFmtId="165" fontId="17" fillId="9" borderId="13" xfId="1" applyFont="1" applyFill="1" applyBorder="1" applyAlignment="1" applyProtection="1">
      <protection hidden="1"/>
    </xf>
    <xf numFmtId="0" fontId="15" fillId="9" borderId="12" xfId="0" applyFont="1" applyFill="1" applyBorder="1" applyAlignment="1" applyProtection="1">
      <protection hidden="1"/>
    </xf>
    <xf numFmtId="165" fontId="19" fillId="9" borderId="13" xfId="1" applyFont="1" applyFill="1" applyBorder="1" applyAlignment="1" applyProtection="1">
      <protection hidden="1"/>
    </xf>
    <xf numFmtId="0" fontId="17" fillId="9" borderId="12" xfId="0" applyFont="1" applyFill="1" applyBorder="1" applyProtection="1">
      <alignment wrapText="1"/>
      <protection hidden="1"/>
    </xf>
    <xf numFmtId="0" fontId="17" fillId="9" borderId="12" xfId="0" applyFont="1" applyFill="1" applyBorder="1" applyAlignment="1" applyProtection="1">
      <alignment vertical="top" wrapText="1"/>
      <protection hidden="1"/>
    </xf>
    <xf numFmtId="165" fontId="19" fillId="9" borderId="13" xfId="1" applyFont="1" applyFill="1" applyBorder="1" applyAlignment="1" applyProtection="1">
      <alignment vertical="top" wrapText="1"/>
      <protection hidden="1"/>
    </xf>
    <xf numFmtId="165" fontId="18" fillId="0" borderId="0" xfId="1" applyFont="1" applyFill="1" applyBorder="1" applyAlignment="1" applyProtection="1">
      <protection hidden="1"/>
    </xf>
    <xf numFmtId="165" fontId="17" fillId="9" borderId="16" xfId="1" applyFont="1" applyFill="1" applyBorder="1" applyAlignment="1" applyProtection="1">
      <protection hidden="1"/>
    </xf>
    <xf numFmtId="165" fontId="17" fillId="8" borderId="0" xfId="1" applyFont="1" applyFill="1" applyAlignment="1" applyProtection="1">
      <protection hidden="1"/>
    </xf>
    <xf numFmtId="0" fontId="17" fillId="8" borderId="0" xfId="0" applyFont="1" applyFill="1" applyAlignment="1" applyProtection="1">
      <protection hidden="1"/>
    </xf>
    <xf numFmtId="0" fontId="15" fillId="9" borderId="12" xfId="0" applyFont="1" applyFill="1" applyBorder="1" applyAlignment="1" applyProtection="1">
      <alignment wrapText="1"/>
      <protection hidden="1"/>
    </xf>
    <xf numFmtId="0" fontId="15" fillId="9" borderId="14" xfId="0" applyFont="1" applyFill="1" applyBorder="1" applyAlignment="1" applyProtection="1">
      <protection hidden="1"/>
    </xf>
    <xf numFmtId="0" fontId="15" fillId="9" borderId="12" xfId="0" applyFont="1" applyFill="1" applyBorder="1" applyAlignment="1" applyProtection="1">
      <alignment vertical="top" wrapText="1"/>
      <protection hidden="1"/>
    </xf>
    <xf numFmtId="170" fontId="16" fillId="10" borderId="15" xfId="6" applyNumberFormat="1" applyFill="1" applyBorder="1" applyAlignment="1" applyProtection="1">
      <protection hidden="1"/>
    </xf>
    <xf numFmtId="0" fontId="17" fillId="11" borderId="0" xfId="0" applyFont="1" applyFill="1" applyAlignment="1" applyProtection="1">
      <protection hidden="1"/>
    </xf>
    <xf numFmtId="0" fontId="17" fillId="11" borderId="0" xfId="0" applyFont="1" applyFill="1" applyProtection="1">
      <alignment wrapText="1"/>
      <protection hidden="1"/>
    </xf>
    <xf numFmtId="165" fontId="17" fillId="11" borderId="0" xfId="1" applyFont="1" applyFill="1" applyAlignment="1" applyProtection="1">
      <protection hidden="1"/>
    </xf>
    <xf numFmtId="0" fontId="15" fillId="9" borderId="9" xfId="0" applyFont="1" applyFill="1" applyBorder="1" applyAlignment="1" applyProtection="1">
      <alignment vertical="top"/>
      <protection hidden="1"/>
    </xf>
    <xf numFmtId="172" fontId="18" fillId="6" borderId="0" xfId="2" applyNumberFormat="1" applyFont="1" applyFill="1" applyBorder="1" applyAlignment="1" applyProtection="1">
      <protection locked="0"/>
    </xf>
    <xf numFmtId="171" fontId="18" fillId="6" borderId="0" xfId="5" applyNumberFormat="1" applyFont="1" applyFill="1" applyBorder="1" applyAlignment="1" applyProtection="1">
      <protection locked="0"/>
    </xf>
    <xf numFmtId="10" fontId="18" fillId="6" borderId="0" xfId="5" applyNumberFormat="1" applyFont="1" applyFill="1" applyBorder="1" applyAlignment="1" applyProtection="1">
      <alignment vertical="top"/>
      <protection locked="0"/>
    </xf>
    <xf numFmtId="0" fontId="21" fillId="9" borderId="12" xfId="0" applyFont="1" applyFill="1" applyBorder="1" applyAlignment="1" applyProtection="1">
      <alignment vertical="top"/>
      <protection hidden="1"/>
    </xf>
    <xf numFmtId="0" fontId="22" fillId="9" borderId="12" xfId="0" applyFont="1" applyFill="1" applyBorder="1" applyAlignment="1" applyProtection="1">
      <alignment vertical="top"/>
      <protection hidden="1"/>
    </xf>
    <xf numFmtId="0" fontId="12" fillId="4" borderId="4" xfId="1" applyNumberFormat="1" applyFont="1" applyFill="1" applyBorder="1" applyAlignment="1" applyProtection="1">
      <alignment horizontal="left"/>
      <protection hidden="1"/>
    </xf>
    <xf numFmtId="0" fontId="12" fillId="4" borderId="5" xfId="1" applyNumberFormat="1" applyFont="1" applyFill="1" applyBorder="1" applyAlignment="1" applyProtection="1">
      <alignment horizontal="left"/>
      <protection hidden="1"/>
    </xf>
    <xf numFmtId="0" fontId="12" fillId="4" borderId="6" xfId="1" applyNumberFormat="1" applyFont="1" applyFill="1" applyBorder="1" applyAlignment="1" applyProtection="1">
      <alignment horizontal="left"/>
      <protection hidden="1"/>
    </xf>
  </cellXfs>
  <cellStyles count="7">
    <cellStyle name="Comma" xfId="1" builtinId="3"/>
    <cellStyle name="Currency" xfId="2" builtinId="4"/>
    <cellStyle name="Hyperlink" xfId="3" builtinId="8"/>
    <cellStyle name="Normal" xfId="0" builtinId="0"/>
    <cellStyle name="Normal_Amortisation" xfId="4"/>
    <cellStyle name="Output" xfId="6" builtinId="21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2127251</xdr:colOff>
      <xdr:row>11</xdr:row>
      <xdr:rowOff>243417</xdr:rowOff>
    </xdr:from>
    <xdr:to>
      <xdr:col>2</xdr:col>
      <xdr:colOff>74084</xdr:colOff>
      <xdr:row>12</xdr:row>
      <xdr:rowOff>63500</xdr:rowOff>
    </xdr:to>
    <xdr:sp macro="" textlink="">
      <xdr:nvSpPr>
        <xdr:cNvPr id="3" name="Rectangle 2"/>
        <xdr:cNvSpPr/>
      </xdr:nvSpPr>
      <xdr:spPr>
        <a:xfrm>
          <a:off x="2127251" y="2836334"/>
          <a:ext cx="1291166" cy="656166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2179107</xdr:colOff>
      <xdr:row>7</xdr:row>
      <xdr:rowOff>243416</xdr:rowOff>
    </xdr:from>
    <xdr:to>
      <xdr:col>2</xdr:col>
      <xdr:colOff>74083</xdr:colOff>
      <xdr:row>8</xdr:row>
      <xdr:rowOff>116416</xdr:rowOff>
    </xdr:to>
    <xdr:sp macro="" textlink="">
      <xdr:nvSpPr>
        <xdr:cNvPr id="4" name="Rectangle 3"/>
        <xdr:cNvSpPr/>
      </xdr:nvSpPr>
      <xdr:spPr>
        <a:xfrm>
          <a:off x="2179107" y="1915583"/>
          <a:ext cx="1239309" cy="211666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84667</xdr:colOff>
      <xdr:row>1</xdr:row>
      <xdr:rowOff>0</xdr:rowOff>
    </xdr:to>
    <xdr:sp macro="" textlink="">
      <xdr:nvSpPr>
        <xdr:cNvPr id="5" name="TextBox 4"/>
        <xdr:cNvSpPr txBox="1"/>
      </xdr:nvSpPr>
      <xdr:spPr>
        <a:xfrm>
          <a:off x="0" y="0"/>
          <a:ext cx="3429000" cy="973666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504</a:t>
          </a:r>
          <a:r>
            <a:rPr lang="en-US" sz="1800" b="1" baseline="0"/>
            <a:t> Loan Comparision Amortization Calculator</a:t>
          </a:r>
          <a:endParaRPr lang="en-US" sz="1800" b="1"/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iel">
  <a:themeElements>
    <a:clrScheme name="Austin">
      <a:dk1>
        <a:sysClr val="windowText" lastClr="000000"/>
      </a:dk1>
      <a:lt1>
        <a:sysClr val="window" lastClr="FFFFFF"/>
      </a:lt1>
      <a:dk2>
        <a:srgbClr val="3E3D2D"/>
      </a:dk2>
      <a:lt2>
        <a:srgbClr val="CAF278"/>
      </a:lt2>
      <a:accent1>
        <a:srgbClr val="94C600"/>
      </a:accent1>
      <a:accent2>
        <a:srgbClr val="71685A"/>
      </a:accent2>
      <a:accent3>
        <a:srgbClr val="FF6700"/>
      </a:accent3>
      <a:accent4>
        <a:srgbClr val="909465"/>
      </a:accent4>
      <a:accent5>
        <a:srgbClr val="956B43"/>
      </a:accent5>
      <a:accent6>
        <a:srgbClr val="FEA022"/>
      </a:accent6>
      <a:hlink>
        <a:srgbClr val="E68200"/>
      </a:hlink>
      <a:folHlink>
        <a:srgbClr val="FFA94A"/>
      </a:folHlink>
    </a:clrScheme>
    <a:fontScheme name="Oriel">
      <a:majorFont>
        <a:latin typeface="Century Schoolbook"/>
        <a:ea typeface=""/>
        <a:cs typeface=""/>
        <a:font script="Jpan" typeface="ＭＳ Ｐ明朝"/>
        <a:font script="Hang" typeface="휴먼매직체"/>
        <a:font script="Hans" typeface="华文楷体"/>
        <a:font script="Hant" typeface="新細明體"/>
        <a:font script="Arab" typeface="Times New Roman"/>
        <a:font script="Hebr" typeface="Times New Roman"/>
        <a:font script="Thai" typeface="Kodchiang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Schoolbook"/>
        <a:ea typeface=""/>
        <a:cs typeface=""/>
        <a:font script="Jpan" typeface="ＭＳ Ｐ明朝"/>
        <a:font script="Hang" typeface="휴먼매직체"/>
        <a:font script="Hans" typeface="宋体"/>
        <a:font script="Hant" typeface="新細明體"/>
        <a:font script="Arab" typeface="Times New Roman"/>
        <a:font script="Hebr" typeface="Times New Roman"/>
        <a:font script="Thai" typeface="Kodchiang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Waveform">
      <a:fillStyleLst>
        <a:solidFill>
          <a:schemeClr val="phClr"/>
        </a:solidFill>
        <a:gradFill rotWithShape="1">
          <a:gsLst>
            <a:gs pos="0">
              <a:schemeClr val="phClr">
                <a:tint val="0"/>
              </a:schemeClr>
            </a:gs>
            <a:gs pos="44000">
              <a:schemeClr val="phClr">
                <a:tint val="60000"/>
                <a:satMod val="120000"/>
              </a:schemeClr>
            </a:gs>
            <a:gs pos="100000">
              <a:schemeClr val="phClr">
                <a:tint val="90000"/>
                <a:alpha val="100000"/>
                <a:lumMod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atMod val="120000"/>
                <a:lumMod val="120000"/>
              </a:schemeClr>
            </a:gs>
            <a:gs pos="100000">
              <a:schemeClr val="phClr">
                <a:shade val="89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>
              <a:shade val="75000"/>
              <a:lumMod val="8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prstMaterial="flat">
            <a:bevelT w="12700" h="12700"/>
          </a:sp3d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contourW="19050" prstMaterial="flat">
            <a:bevelT w="63500" h="63500"/>
            <a:contourClr>
              <a:schemeClr val="phClr">
                <a:shade val="25000"/>
                <a:satMod val="18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8000"/>
                <a:satMod val="125000"/>
              </a:schemeClr>
            </a:gs>
            <a:gs pos="40000">
              <a:schemeClr val="phClr">
                <a:tint val="90000"/>
                <a:shade val="90000"/>
                <a:satMod val="120000"/>
              </a:schemeClr>
            </a:gs>
            <a:gs pos="100000">
              <a:schemeClr val="phClr">
                <a:tint val="5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80000"/>
              </a:schemeClr>
              <a:schemeClr val="phClr">
                <a:tint val="91000"/>
              </a:schemeClr>
            </a:duotone>
          </a:blip>
          <a:tile tx="0" ty="0" sx="40000" sy="50000" flip="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42"/>
  <sheetViews>
    <sheetView showGridLines="0" tabSelected="1" zoomScale="90" workbookViewId="0">
      <selection activeCell="B6" sqref="B6"/>
    </sheetView>
  </sheetViews>
  <sheetFormatPr defaultRowHeight="15.95" customHeight="1" x14ac:dyDescent="0.2"/>
  <cols>
    <col min="1" max="1" width="33.28515625" style="61" bestFit="1" customWidth="1"/>
    <col min="2" max="2" width="16.85546875" style="62" bestFit="1" customWidth="1"/>
    <col min="3" max="3" width="2.28515625" style="62" customWidth="1"/>
    <col min="4" max="4" width="0.42578125" style="62" customWidth="1"/>
    <col min="5" max="5" width="2.140625" style="61" customWidth="1"/>
    <col min="6" max="10" width="9.140625" style="61"/>
    <col min="11" max="16384" width="9.140625" style="63"/>
  </cols>
  <sheetData>
    <row r="1" spans="1:28" ht="68.25" customHeight="1" x14ac:dyDescent="0.2">
      <c r="A1" s="88"/>
      <c r="B1" s="67"/>
      <c r="C1" s="68"/>
      <c r="E1" s="80"/>
      <c r="F1" s="85"/>
      <c r="G1" s="85"/>
      <c r="H1" s="85"/>
      <c r="I1" s="85"/>
      <c r="J1" s="85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</row>
    <row r="2" spans="1:28" ht="17.25" customHeight="1" x14ac:dyDescent="0.2">
      <c r="A2" s="93" t="s">
        <v>46</v>
      </c>
      <c r="B2" s="70"/>
      <c r="C2" s="71"/>
      <c r="E2" s="80"/>
      <c r="F2" s="85"/>
      <c r="G2" s="85"/>
      <c r="H2" s="85"/>
      <c r="I2" s="85"/>
      <c r="J2" s="85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</row>
    <row r="3" spans="1:28" ht="13.5" customHeight="1" x14ac:dyDescent="0.2">
      <c r="A3" s="92"/>
      <c r="B3" s="70"/>
      <c r="C3" s="71"/>
      <c r="E3" s="80"/>
      <c r="F3" s="85"/>
      <c r="G3" s="85"/>
      <c r="H3" s="85"/>
      <c r="I3" s="85"/>
      <c r="J3" s="85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</row>
    <row r="4" spans="1:28" ht="15.95" customHeight="1" x14ac:dyDescent="0.25">
      <c r="A4" s="72" t="s">
        <v>45</v>
      </c>
      <c r="B4" s="89">
        <v>0</v>
      </c>
      <c r="C4" s="71"/>
      <c r="E4" s="80"/>
      <c r="F4" s="85"/>
      <c r="G4" s="85"/>
      <c r="H4" s="85"/>
      <c r="I4" s="85"/>
      <c r="J4" s="85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</row>
    <row r="5" spans="1:28" ht="15.95" customHeight="1" x14ac:dyDescent="0.2">
      <c r="A5" s="69"/>
      <c r="B5" s="70"/>
      <c r="C5" s="71"/>
      <c r="E5" s="80"/>
      <c r="F5" s="85"/>
      <c r="G5" s="85"/>
      <c r="H5" s="85"/>
      <c r="I5" s="85"/>
      <c r="J5" s="85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</row>
    <row r="6" spans="1:28" ht="15.95" customHeight="1" x14ac:dyDescent="0.25">
      <c r="A6" s="72" t="s">
        <v>39</v>
      </c>
      <c r="B6" s="90">
        <v>0</v>
      </c>
      <c r="C6" s="71"/>
      <c r="E6" s="80"/>
      <c r="F6" s="85"/>
      <c r="G6" s="85"/>
      <c r="H6" s="85"/>
      <c r="I6" s="85"/>
      <c r="J6" s="85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</row>
    <row r="7" spans="1:28" ht="15.95" customHeight="1" x14ac:dyDescent="0.2">
      <c r="A7" s="69"/>
      <c r="B7" s="70"/>
      <c r="C7" s="71"/>
      <c r="E7" s="80"/>
      <c r="F7" s="85"/>
      <c r="G7" s="85"/>
      <c r="H7" s="85"/>
      <c r="I7" s="85"/>
      <c r="J7" s="85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</row>
    <row r="8" spans="1:28" ht="27" x14ac:dyDescent="0.2">
      <c r="A8" s="81" t="s">
        <v>43</v>
      </c>
      <c r="B8" s="91">
        <v>0</v>
      </c>
      <c r="C8" s="73"/>
      <c r="E8" s="80"/>
      <c r="F8" s="85"/>
      <c r="G8" s="85"/>
      <c r="H8" s="85"/>
      <c r="I8" s="85"/>
      <c r="J8" s="85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</row>
    <row r="9" spans="1:28" ht="15.95" customHeight="1" x14ac:dyDescent="0.2">
      <c r="A9" s="69"/>
      <c r="B9" s="70"/>
      <c r="C9" s="71"/>
      <c r="E9" s="80"/>
      <c r="F9" s="85"/>
      <c r="G9" s="85"/>
      <c r="H9" s="85"/>
      <c r="I9" s="85"/>
      <c r="J9" s="85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</row>
    <row r="10" spans="1:28" ht="15.95" customHeight="1" x14ac:dyDescent="0.2">
      <c r="A10" s="74" t="s">
        <v>38</v>
      </c>
      <c r="B10" s="65">
        <v>20</v>
      </c>
      <c r="C10" s="71"/>
      <c r="E10" s="80"/>
      <c r="F10" s="85"/>
      <c r="G10" s="85"/>
      <c r="H10" s="85"/>
      <c r="I10" s="85"/>
      <c r="J10" s="85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</row>
    <row r="11" spans="1:28" ht="14.25" x14ac:dyDescent="0.2">
      <c r="A11" s="69"/>
      <c r="B11" s="70"/>
      <c r="C11" s="71"/>
      <c r="E11" s="80"/>
      <c r="F11" s="85"/>
      <c r="G11" s="85"/>
      <c r="H11" s="85"/>
      <c r="I11" s="85"/>
      <c r="J11" s="85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</row>
    <row r="12" spans="1:28" ht="66" customHeight="1" x14ac:dyDescent="0.2">
      <c r="A12" s="83" t="s">
        <v>44</v>
      </c>
      <c r="B12" s="91">
        <v>0</v>
      </c>
      <c r="C12" s="76"/>
      <c r="E12" s="80"/>
      <c r="F12" s="85"/>
      <c r="G12" s="85"/>
      <c r="H12" s="85"/>
      <c r="I12" s="85"/>
      <c r="J12" s="85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</row>
    <row r="13" spans="1:28" ht="15.95" customHeight="1" x14ac:dyDescent="0.2">
      <c r="A13" s="69"/>
      <c r="B13" s="70"/>
      <c r="C13" s="71"/>
      <c r="E13" s="80"/>
      <c r="F13" s="85"/>
      <c r="G13" s="85"/>
      <c r="H13" s="85"/>
      <c r="I13" s="85"/>
      <c r="J13" s="85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</row>
    <row r="14" spans="1:28" ht="28.5" x14ac:dyDescent="0.2">
      <c r="A14" s="75" t="s">
        <v>37</v>
      </c>
      <c r="B14" s="66">
        <v>5.0799999999999998E-2</v>
      </c>
      <c r="C14" s="71"/>
      <c r="E14" s="80"/>
      <c r="F14" s="85"/>
      <c r="G14" s="85"/>
      <c r="H14" s="85"/>
      <c r="I14" s="85"/>
      <c r="J14" s="85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</row>
    <row r="15" spans="1:28" ht="15.95" customHeight="1" x14ac:dyDescent="0.2">
      <c r="A15" s="69"/>
      <c r="B15" s="70"/>
      <c r="C15" s="71"/>
      <c r="E15" s="80"/>
      <c r="F15" s="85"/>
      <c r="G15" s="85"/>
      <c r="H15" s="85"/>
      <c r="I15" s="85"/>
      <c r="J15" s="85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</row>
    <row r="16" spans="1:28" ht="15.95" customHeight="1" x14ac:dyDescent="0.2">
      <c r="A16" s="69" t="s">
        <v>40</v>
      </c>
      <c r="B16" s="77">
        <f>'Amortization-Variable'!I10</f>
        <v>0</v>
      </c>
      <c r="C16" s="71"/>
      <c r="E16" s="80"/>
      <c r="F16" s="85"/>
      <c r="G16" s="85"/>
      <c r="H16" s="85"/>
      <c r="I16" s="85"/>
      <c r="J16" s="85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</row>
    <row r="17" spans="1:28" ht="15.95" customHeight="1" x14ac:dyDescent="0.2">
      <c r="A17" s="69"/>
      <c r="B17" s="70"/>
      <c r="C17" s="71"/>
      <c r="E17" s="80"/>
      <c r="F17" s="85"/>
      <c r="G17" s="85"/>
      <c r="H17" s="85"/>
      <c r="I17" s="85"/>
      <c r="J17" s="85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</row>
    <row r="18" spans="1:28" ht="15.95" customHeight="1" x14ac:dyDescent="0.2">
      <c r="A18" s="69" t="s">
        <v>41</v>
      </c>
      <c r="B18" s="77">
        <f>'Amortization-Fixed'!U8</f>
        <v>3959.7344352999457</v>
      </c>
      <c r="C18" s="71"/>
      <c r="E18" s="80"/>
      <c r="F18" s="85"/>
      <c r="G18" s="85"/>
      <c r="H18" s="85"/>
      <c r="I18" s="85"/>
      <c r="J18" s="85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</row>
    <row r="19" spans="1:28" ht="15.95" customHeight="1" x14ac:dyDescent="0.2">
      <c r="A19" s="69"/>
      <c r="B19" s="70"/>
      <c r="C19" s="71"/>
      <c r="E19" s="80"/>
      <c r="F19" s="85"/>
      <c r="G19" s="85"/>
      <c r="H19" s="85"/>
      <c r="I19" s="85"/>
      <c r="J19" s="85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</row>
    <row r="20" spans="1:28" ht="15.95" customHeight="1" thickBot="1" x14ac:dyDescent="0.3">
      <c r="A20" s="82" t="s">
        <v>34</v>
      </c>
      <c r="B20" s="84">
        <f>B16-B18</f>
        <v>-3959.7344352999457</v>
      </c>
      <c r="C20" s="78"/>
      <c r="E20" s="80"/>
      <c r="F20" s="85"/>
      <c r="G20" s="85"/>
      <c r="H20" s="85"/>
      <c r="I20" s="85"/>
      <c r="J20" s="85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</row>
    <row r="21" spans="1:28" ht="2.25" customHeight="1" x14ac:dyDescent="0.2">
      <c r="E21" s="80"/>
      <c r="F21" s="85"/>
      <c r="G21" s="85"/>
      <c r="H21" s="85"/>
      <c r="I21" s="85"/>
      <c r="J21" s="85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</row>
    <row r="22" spans="1:28" ht="6.75" customHeight="1" x14ac:dyDescent="0.2">
      <c r="A22" s="80"/>
      <c r="B22" s="79"/>
      <c r="C22" s="79"/>
      <c r="D22" s="79"/>
      <c r="E22" s="80"/>
      <c r="F22" s="85"/>
      <c r="G22" s="85"/>
      <c r="H22" s="85"/>
      <c r="I22" s="85"/>
      <c r="J22" s="85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</row>
    <row r="23" spans="1:28" ht="15.95" customHeight="1" x14ac:dyDescent="0.2">
      <c r="A23" s="85"/>
      <c r="B23" s="87"/>
      <c r="C23" s="87"/>
      <c r="D23" s="87"/>
      <c r="E23" s="85"/>
      <c r="F23" s="85"/>
      <c r="G23" s="85"/>
      <c r="H23" s="85"/>
      <c r="I23" s="85"/>
      <c r="J23" s="85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</row>
    <row r="24" spans="1:28" ht="15.95" customHeight="1" x14ac:dyDescent="0.2">
      <c r="A24" s="85"/>
      <c r="B24" s="87"/>
      <c r="C24" s="87"/>
      <c r="D24" s="87"/>
      <c r="E24" s="85"/>
      <c r="F24" s="85"/>
      <c r="G24" s="85"/>
      <c r="H24" s="85"/>
      <c r="I24" s="85"/>
      <c r="J24" s="85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</row>
    <row r="25" spans="1:28" ht="15.95" customHeight="1" x14ac:dyDescent="0.2">
      <c r="A25" s="85"/>
      <c r="B25" s="87"/>
      <c r="C25" s="87"/>
      <c r="D25" s="87"/>
      <c r="E25" s="85"/>
      <c r="F25" s="85"/>
      <c r="G25" s="85"/>
      <c r="H25" s="85"/>
      <c r="I25" s="85"/>
      <c r="J25" s="85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</row>
    <row r="26" spans="1:28" ht="15.95" customHeight="1" x14ac:dyDescent="0.2">
      <c r="A26" s="85"/>
      <c r="B26" s="87"/>
      <c r="C26" s="87"/>
      <c r="D26" s="87"/>
      <c r="E26" s="85"/>
      <c r="F26" s="85"/>
      <c r="G26" s="85"/>
      <c r="H26" s="85"/>
      <c r="I26" s="85"/>
      <c r="J26" s="85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</row>
    <row r="27" spans="1:28" ht="15.95" customHeight="1" x14ac:dyDescent="0.2">
      <c r="A27" s="85"/>
      <c r="B27" s="87"/>
      <c r="C27" s="87"/>
      <c r="D27" s="87"/>
      <c r="E27" s="85"/>
      <c r="F27" s="85"/>
      <c r="G27" s="85"/>
      <c r="H27" s="85"/>
      <c r="I27" s="85"/>
      <c r="J27" s="85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</row>
    <row r="28" spans="1:28" ht="15.95" customHeight="1" x14ac:dyDescent="0.2">
      <c r="A28" s="85"/>
      <c r="B28" s="87"/>
      <c r="C28" s="87"/>
      <c r="D28" s="87"/>
      <c r="E28" s="85"/>
      <c r="F28" s="85"/>
      <c r="G28" s="85"/>
      <c r="H28" s="85"/>
      <c r="I28" s="85"/>
      <c r="J28" s="85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</row>
    <row r="29" spans="1:28" ht="15.95" customHeight="1" x14ac:dyDescent="0.2">
      <c r="A29" s="85"/>
      <c r="B29" s="87"/>
      <c r="C29" s="87"/>
      <c r="D29" s="87"/>
      <c r="E29" s="85"/>
      <c r="F29" s="85"/>
      <c r="G29" s="85"/>
      <c r="H29" s="85"/>
      <c r="I29" s="85"/>
      <c r="J29" s="85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</row>
    <row r="30" spans="1:28" ht="15.95" customHeight="1" x14ac:dyDescent="0.2">
      <c r="A30" s="85"/>
      <c r="B30" s="87"/>
      <c r="C30" s="87"/>
      <c r="D30" s="87"/>
      <c r="E30" s="85"/>
      <c r="F30" s="85"/>
      <c r="G30" s="85"/>
      <c r="H30" s="85"/>
      <c r="I30" s="85"/>
      <c r="J30" s="85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</row>
    <row r="31" spans="1:28" ht="15.95" customHeight="1" x14ac:dyDescent="0.2">
      <c r="A31" s="85"/>
      <c r="B31" s="87"/>
      <c r="C31" s="87"/>
      <c r="D31" s="87"/>
      <c r="E31" s="85"/>
      <c r="F31" s="85"/>
      <c r="G31" s="85"/>
      <c r="H31" s="85"/>
      <c r="I31" s="85"/>
      <c r="J31" s="85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</row>
    <row r="32" spans="1:28" ht="15.95" customHeight="1" x14ac:dyDescent="0.2">
      <c r="A32" s="85"/>
      <c r="B32" s="87"/>
      <c r="C32" s="87"/>
      <c r="D32" s="87"/>
      <c r="E32" s="85"/>
      <c r="F32" s="85"/>
      <c r="G32" s="85"/>
      <c r="H32" s="85"/>
      <c r="I32" s="85"/>
      <c r="J32" s="85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</row>
    <row r="33" spans="1:28" ht="15.95" customHeight="1" x14ac:dyDescent="0.2">
      <c r="A33" s="85"/>
      <c r="B33" s="87"/>
      <c r="C33" s="87"/>
      <c r="D33" s="87"/>
      <c r="E33" s="85"/>
      <c r="F33" s="85"/>
      <c r="G33" s="85"/>
      <c r="H33" s="85"/>
      <c r="I33" s="85"/>
      <c r="J33" s="85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</row>
    <row r="34" spans="1:28" ht="15.95" customHeight="1" x14ac:dyDescent="0.2">
      <c r="A34" s="85"/>
      <c r="B34" s="87"/>
      <c r="C34" s="87"/>
      <c r="D34" s="87"/>
      <c r="E34" s="85"/>
      <c r="F34" s="85"/>
      <c r="G34" s="85"/>
      <c r="H34" s="85"/>
      <c r="I34" s="85"/>
      <c r="J34" s="85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</row>
    <row r="35" spans="1:28" ht="15.95" customHeight="1" x14ac:dyDescent="0.2">
      <c r="A35" s="85"/>
      <c r="B35" s="87"/>
      <c r="C35" s="87"/>
      <c r="D35" s="87"/>
      <c r="E35" s="85"/>
      <c r="F35" s="85"/>
      <c r="G35" s="85"/>
      <c r="H35" s="85"/>
      <c r="I35" s="85"/>
      <c r="J35" s="85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</row>
    <row r="36" spans="1:28" ht="15.95" customHeight="1" x14ac:dyDescent="0.2">
      <c r="A36" s="85"/>
      <c r="B36" s="87"/>
      <c r="C36" s="87"/>
      <c r="D36" s="87"/>
      <c r="E36" s="85"/>
      <c r="F36" s="85"/>
      <c r="G36" s="85"/>
      <c r="H36" s="85"/>
      <c r="I36" s="85"/>
      <c r="J36" s="85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</row>
    <row r="37" spans="1:28" ht="15.95" customHeight="1" x14ac:dyDescent="0.2">
      <c r="A37" s="85"/>
      <c r="B37" s="87"/>
      <c r="C37" s="87"/>
      <c r="D37" s="87"/>
      <c r="E37" s="85"/>
      <c r="F37" s="85"/>
      <c r="G37" s="85"/>
      <c r="H37" s="85"/>
      <c r="I37" s="85"/>
      <c r="J37" s="85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</row>
    <row r="38" spans="1:28" ht="15.95" customHeight="1" x14ac:dyDescent="0.2">
      <c r="A38" s="85"/>
      <c r="B38" s="87"/>
      <c r="C38" s="87"/>
      <c r="D38" s="87"/>
      <c r="E38" s="85"/>
      <c r="F38" s="85"/>
      <c r="G38" s="85"/>
      <c r="H38" s="85"/>
      <c r="I38" s="85"/>
      <c r="J38" s="85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</row>
    <row r="39" spans="1:28" ht="15.95" customHeight="1" x14ac:dyDescent="0.2">
      <c r="A39" s="85"/>
      <c r="B39" s="87"/>
      <c r="C39" s="87"/>
      <c r="D39" s="87"/>
      <c r="E39" s="85"/>
      <c r="F39" s="85"/>
      <c r="G39" s="85"/>
      <c r="H39" s="85"/>
      <c r="I39" s="85"/>
      <c r="J39" s="85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</row>
    <row r="40" spans="1:28" ht="15.95" customHeight="1" x14ac:dyDescent="0.2">
      <c r="A40" s="85"/>
      <c r="B40" s="87"/>
      <c r="C40" s="87"/>
      <c r="D40" s="87"/>
      <c r="E40" s="85"/>
      <c r="F40" s="85"/>
      <c r="G40" s="85"/>
      <c r="H40" s="85"/>
      <c r="I40" s="85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</row>
    <row r="41" spans="1:28" ht="15.95" customHeight="1" x14ac:dyDescent="0.2">
      <c r="A41" s="85"/>
      <c r="B41" s="87"/>
      <c r="C41" s="87"/>
      <c r="D41" s="87"/>
      <c r="E41" s="85"/>
      <c r="F41" s="85"/>
      <c r="G41" s="85"/>
      <c r="H41" s="85"/>
      <c r="I41" s="85"/>
      <c r="J41" s="85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</row>
    <row r="42" spans="1:28" ht="15.95" customHeight="1" x14ac:dyDescent="0.2">
      <c r="A42" s="85"/>
      <c r="B42" s="87"/>
      <c r="C42" s="87"/>
      <c r="D42" s="87"/>
      <c r="E42" s="85"/>
      <c r="F42" s="85"/>
      <c r="G42" s="85"/>
      <c r="H42" s="85"/>
      <c r="I42" s="85"/>
      <c r="J42" s="85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</row>
  </sheetData>
  <sheetProtection password="CC3D" sheet="1" objects="1" scenarios="1" selectLockedCells="1"/>
  <phoneticPr fontId="3" type="noConversion"/>
  <pageMargins left="0.75" right="0.75" top="1" bottom="1" header="0.5" footer="0.5"/>
  <pageSetup paperSize="9" scale="33" orientation="portrait" r:id="rId1"/>
  <headerFooter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263"/>
  <sheetViews>
    <sheetView zoomScale="90" workbookViewId="0">
      <pane ySplit="11" topLeftCell="A12" activePane="bottomLeft" state="frozen"/>
      <selection pane="bottomLeft" activeCell="D15" sqref="D15"/>
    </sheetView>
  </sheetViews>
  <sheetFormatPr defaultRowHeight="15.95" customHeight="1" x14ac:dyDescent="0.2"/>
  <cols>
    <col min="1" max="1" width="16.7109375" style="16" customWidth="1"/>
    <col min="2" max="2" width="15.7109375" style="16" hidden="1" customWidth="1"/>
    <col min="3" max="3" width="24.140625" style="7" bestFit="1" customWidth="1"/>
    <col min="4" max="6" width="15.7109375" style="8" customWidth="1"/>
    <col min="7" max="7" width="29.85546875" style="8" bestFit="1" customWidth="1"/>
    <col min="8" max="8" width="20.85546875" style="8" bestFit="1" customWidth="1"/>
    <col min="9" max="9" width="15.7109375" style="9" customWidth="1"/>
    <col min="10" max="10" width="1.42578125" style="7" customWidth="1"/>
    <col min="11" max="11" width="25.7109375" style="11" customWidth="1"/>
    <col min="12" max="12" width="14.7109375" style="8" customWidth="1"/>
    <col min="13" max="16384" width="9.140625" style="7"/>
  </cols>
  <sheetData>
    <row r="1" spans="1:12" ht="15.95" customHeight="1" x14ac:dyDescent="0.2">
      <c r="A1" s="43"/>
      <c r="B1" s="43"/>
      <c r="C1" s="43"/>
      <c r="D1" s="43"/>
      <c r="E1" s="43"/>
      <c r="F1" s="43"/>
      <c r="G1" s="43"/>
    </row>
    <row r="2" spans="1:12" ht="15.95" customHeight="1" x14ac:dyDescent="0.2">
      <c r="A2" s="43"/>
      <c r="B2" s="43"/>
      <c r="C2" s="43"/>
      <c r="D2" s="43"/>
      <c r="E2" s="43"/>
      <c r="F2" s="43"/>
      <c r="G2" s="43"/>
    </row>
    <row r="3" spans="1:12" ht="15.95" customHeight="1" x14ac:dyDescent="0.2">
      <c r="A3" s="43"/>
      <c r="B3" s="43"/>
      <c r="C3" s="43"/>
      <c r="D3" s="43"/>
      <c r="E3" s="43"/>
      <c r="F3" s="43"/>
      <c r="G3" s="43"/>
    </row>
    <row r="4" spans="1:12" ht="15.95" customHeight="1" x14ac:dyDescent="0.2">
      <c r="A4" s="43" t="s">
        <v>18</v>
      </c>
      <c r="B4" s="43"/>
      <c r="C4" s="43" t="s">
        <v>19</v>
      </c>
      <c r="D4" s="43"/>
      <c r="E4" s="43"/>
      <c r="F4" s="43"/>
      <c r="G4" s="43"/>
    </row>
    <row r="5" spans="1:12" ht="39.75" customHeight="1" x14ac:dyDescent="0.2">
      <c r="A5" s="43"/>
      <c r="B5" s="43"/>
      <c r="C5" s="43" t="s">
        <v>20</v>
      </c>
      <c r="D5" s="43" t="s">
        <v>21</v>
      </c>
      <c r="E5" s="43" t="s">
        <v>22</v>
      </c>
      <c r="F5" s="43" t="s">
        <v>23</v>
      </c>
      <c r="G5" s="43" t="s">
        <v>24</v>
      </c>
      <c r="H5" s="8" t="s">
        <v>28</v>
      </c>
      <c r="K5" s="54" t="s">
        <v>31</v>
      </c>
    </row>
    <row r="6" spans="1:12" ht="15.95" customHeight="1" x14ac:dyDescent="0.2">
      <c r="A6" s="44">
        <f>Comparison!B4</f>
        <v>0</v>
      </c>
      <c r="B6" s="43"/>
      <c r="C6" s="45">
        <f>Comparison!B8</f>
        <v>0</v>
      </c>
      <c r="D6" s="46">
        <v>0.2</v>
      </c>
      <c r="E6" s="46">
        <f>1-D6</f>
        <v>0.8</v>
      </c>
      <c r="F6" s="49">
        <f>Comparison!B10</f>
        <v>20</v>
      </c>
      <c r="G6" s="50">
        <f>Comparison!B6</f>
        <v>0</v>
      </c>
      <c r="H6" s="8">
        <f>F262</f>
        <v>0</v>
      </c>
      <c r="I6" s="60">
        <f>H6+C8</f>
        <v>0</v>
      </c>
      <c r="K6" s="55">
        <f>Comparison!B12</f>
        <v>0</v>
      </c>
    </row>
    <row r="7" spans="1:12" ht="15.95" customHeight="1" x14ac:dyDescent="0.2">
      <c r="A7" s="43"/>
      <c r="B7" s="43"/>
      <c r="C7" s="43"/>
      <c r="D7" s="43"/>
      <c r="E7" s="43"/>
      <c r="F7" s="43"/>
      <c r="G7" s="43"/>
    </row>
    <row r="8" spans="1:12" ht="29.25" customHeight="1" x14ac:dyDescent="0.2">
      <c r="A8" s="43"/>
      <c r="B8" s="43"/>
      <c r="C8" s="47">
        <f>E8*C6</f>
        <v>0</v>
      </c>
      <c r="D8" s="48">
        <f>A6*D6</f>
        <v>0</v>
      </c>
      <c r="E8" s="48">
        <f>E6*A6</f>
        <v>0</v>
      </c>
      <c r="F8" s="43"/>
      <c r="G8" s="43"/>
      <c r="H8" s="64" t="s">
        <v>42</v>
      </c>
      <c r="I8" s="8">
        <f>I6</f>
        <v>0</v>
      </c>
    </row>
    <row r="9" spans="1:12" ht="15.95" customHeight="1" x14ac:dyDescent="0.2">
      <c r="A9" s="43"/>
      <c r="B9" s="43"/>
      <c r="C9" s="43"/>
      <c r="D9" s="43"/>
      <c r="E9" s="43"/>
      <c r="F9" s="43"/>
      <c r="G9" s="43"/>
      <c r="H9" s="8" t="s">
        <v>21</v>
      </c>
      <c r="I9" s="8">
        <f>D8</f>
        <v>0</v>
      </c>
    </row>
    <row r="10" spans="1:12" ht="15.95" customHeight="1" x14ac:dyDescent="0.2">
      <c r="A10" s="43"/>
      <c r="B10" s="43"/>
      <c r="C10" s="43" t="s">
        <v>25</v>
      </c>
      <c r="D10" s="43" t="s">
        <v>26</v>
      </c>
      <c r="E10" s="43"/>
      <c r="F10" s="43" t="s">
        <v>27</v>
      </c>
      <c r="G10" s="43"/>
      <c r="H10" s="8" t="s">
        <v>32</v>
      </c>
      <c r="I10" s="60">
        <f>I8+I9</f>
        <v>0</v>
      </c>
    </row>
    <row r="11" spans="1:12" s="17" customFormat="1" ht="15.75" x14ac:dyDescent="0.25">
      <c r="A11" s="28" t="s">
        <v>4</v>
      </c>
      <c r="B11" s="6"/>
      <c r="C11" s="7"/>
      <c r="D11" s="8"/>
      <c r="E11" s="8"/>
      <c r="F11" s="8"/>
      <c r="G11" s="8"/>
      <c r="H11" s="8"/>
      <c r="I11" s="9"/>
      <c r="J11" s="7"/>
      <c r="K11" s="10"/>
      <c r="L11" s="8"/>
    </row>
    <row r="12" spans="1:12" ht="15.95" customHeight="1" x14ac:dyDescent="0.2">
      <c r="A12" s="29"/>
    </row>
    <row r="13" spans="1:12" ht="15.95" customHeight="1" x14ac:dyDescent="0.2">
      <c r="A13" s="94" t="s">
        <v>6</v>
      </c>
      <c r="B13" s="95"/>
      <c r="C13" s="96"/>
      <c r="D13" s="2">
        <f>E8</f>
        <v>0</v>
      </c>
    </row>
    <row r="14" spans="1:12" ht="15.95" customHeight="1" x14ac:dyDescent="0.2">
      <c r="A14" s="94" t="s">
        <v>1</v>
      </c>
      <c r="B14" s="95"/>
      <c r="C14" s="96"/>
      <c r="D14" s="3">
        <f>G6</f>
        <v>0</v>
      </c>
    </row>
    <row r="15" spans="1:12" ht="15.95" customHeight="1" x14ac:dyDescent="0.2">
      <c r="A15" s="94" t="s">
        <v>16</v>
      </c>
      <c r="B15" s="95"/>
      <c r="C15" s="96"/>
      <c r="D15" s="2">
        <f>F6*12</f>
        <v>240</v>
      </c>
      <c r="G15" s="12"/>
      <c r="H15" s="12"/>
      <c r="I15" s="13"/>
    </row>
    <row r="16" spans="1:12" ht="15.95" customHeight="1" x14ac:dyDescent="0.2">
      <c r="A16" s="94" t="s">
        <v>17</v>
      </c>
      <c r="B16" s="95"/>
      <c r="C16" s="96"/>
      <c r="D16" s="14">
        <f>IF(D18="Beginning",PMT(D14/12,D15,-$D$13,0,1),PMT(D14/12,D15,-$D$13,0,0))</f>
        <v>0</v>
      </c>
    </row>
    <row r="17" spans="1:12" ht="15.95" customHeight="1" x14ac:dyDescent="0.2">
      <c r="A17" s="94" t="s">
        <v>3</v>
      </c>
      <c r="B17" s="95"/>
      <c r="C17" s="96"/>
      <c r="D17" s="5">
        <v>41501</v>
      </c>
      <c r="E17" s="12"/>
    </row>
    <row r="18" spans="1:12" ht="15.95" customHeight="1" x14ac:dyDescent="0.2">
      <c r="A18" s="94" t="s">
        <v>9</v>
      </c>
      <c r="B18" s="95"/>
      <c r="C18" s="96"/>
      <c r="D18" s="4" t="s">
        <v>10</v>
      </c>
      <c r="E18" s="12"/>
    </row>
    <row r="19" spans="1:12" ht="15.95" customHeight="1" x14ac:dyDescent="0.2">
      <c r="A19" s="7"/>
      <c r="B19" s="7"/>
      <c r="D19" s="15"/>
      <c r="E19" s="12"/>
    </row>
    <row r="20" spans="1:12" ht="15.95" customHeight="1" x14ac:dyDescent="0.2">
      <c r="C20" s="15"/>
      <c r="D20" s="15"/>
      <c r="E20" s="12"/>
    </row>
    <row r="21" spans="1:12" ht="15.95" customHeight="1" x14ac:dyDescent="0.25">
      <c r="A21" s="30" t="s">
        <v>0</v>
      </c>
      <c r="B21" s="30" t="s">
        <v>11</v>
      </c>
      <c r="C21" s="31" t="s">
        <v>8</v>
      </c>
      <c r="D21" s="32" t="s">
        <v>12</v>
      </c>
      <c r="E21" s="32" t="s">
        <v>2</v>
      </c>
      <c r="F21" s="32" t="s">
        <v>13</v>
      </c>
      <c r="G21" s="32" t="s">
        <v>14</v>
      </c>
      <c r="H21" s="32" t="s">
        <v>15</v>
      </c>
      <c r="I21" s="33" t="s">
        <v>7</v>
      </c>
      <c r="J21" s="17"/>
      <c r="K21" s="35" t="s">
        <v>5</v>
      </c>
      <c r="L21" s="17"/>
    </row>
    <row r="22" spans="1:12" ht="15.95" customHeight="1" x14ac:dyDescent="0.2">
      <c r="A22" s="18">
        <f>DATE(YEAR(D17),MONTH(D17)+1,1-1)</f>
        <v>41517</v>
      </c>
      <c r="B22" s="19" t="str">
        <f>"A"&amp;ROW(A22)</f>
        <v>A22</v>
      </c>
      <c r="C22" s="20">
        <v>1</v>
      </c>
      <c r="D22" s="8">
        <f>D13</f>
        <v>0</v>
      </c>
      <c r="E22" s="8">
        <f>IF($D$15+1-C22=0,0,IF($D$18="Beginning",PMT(K22/12,$D$15+1-C22,-$D22,0,1),PMT(K22/12,$D$15+1-C22,-$D22,0,0)))</f>
        <v>0</v>
      </c>
      <c r="F22" s="8">
        <f>IF(D18="Beginning",0,D22*K22/12)</f>
        <v>0</v>
      </c>
      <c r="G22" s="8">
        <f t="shared" ref="G22:G85" si="0">E22-F22</f>
        <v>0</v>
      </c>
      <c r="H22" s="8">
        <f t="shared" ref="H22:H85" si="1">D22-G22</f>
        <v>0</v>
      </c>
      <c r="I22" s="9" t="e">
        <f t="shared" ref="I22:I85" si="2">H22/$D$13</f>
        <v>#DIV/0!</v>
      </c>
      <c r="K22" s="34">
        <f>D14</f>
        <v>0</v>
      </c>
    </row>
    <row r="23" spans="1:12" ht="15.95" customHeight="1" x14ac:dyDescent="0.2">
      <c r="A23" s="21">
        <f>DATE(YEAR(A22),MONTH(A22)+2,1-1)</f>
        <v>41547</v>
      </c>
      <c r="B23" s="19" t="str">
        <f t="shared" ref="B23:B86" si="3">"A"&amp;ROW(A23)</f>
        <v>A23</v>
      </c>
      <c r="C23" s="20">
        <v>2</v>
      </c>
      <c r="D23" s="8">
        <f t="shared" ref="D23:D86" si="4">IF(ROUND(H22,0)&gt;0,H22,0)</f>
        <v>0</v>
      </c>
      <c r="E23" s="8">
        <f t="shared" ref="E23:E86" si="5">IF($D$15+1-C23=0,0,PMT(K23/12,$D$15+1-C23,-$D23,0,0))</f>
        <v>0</v>
      </c>
      <c r="F23" s="8">
        <f t="shared" ref="F23:F86" si="6">D23*K23/12</f>
        <v>0</v>
      </c>
      <c r="G23" s="8">
        <f t="shared" si="0"/>
        <v>0</v>
      </c>
      <c r="H23" s="8">
        <f t="shared" si="1"/>
        <v>0</v>
      </c>
      <c r="I23" s="9" t="e">
        <f t="shared" si="2"/>
        <v>#DIV/0!</v>
      </c>
      <c r="K23" s="1">
        <f>$K$22</f>
        <v>0</v>
      </c>
    </row>
    <row r="24" spans="1:12" ht="15.95" customHeight="1" x14ac:dyDescent="0.2">
      <c r="A24" s="21">
        <f t="shared" ref="A24:A86" si="7">DATE(YEAR(A23),MONTH(A23)+2,1-1)</f>
        <v>41578</v>
      </c>
      <c r="B24" s="19" t="str">
        <f t="shared" si="3"/>
        <v>A24</v>
      </c>
      <c r="C24" s="20">
        <v>3</v>
      </c>
      <c r="D24" s="8">
        <f t="shared" si="4"/>
        <v>0</v>
      </c>
      <c r="E24" s="8">
        <f t="shared" si="5"/>
        <v>0</v>
      </c>
      <c r="F24" s="8">
        <f t="shared" si="6"/>
        <v>0</v>
      </c>
      <c r="G24" s="8">
        <f t="shared" si="0"/>
        <v>0</v>
      </c>
      <c r="H24" s="8">
        <f t="shared" si="1"/>
        <v>0</v>
      </c>
      <c r="I24" s="9" t="e">
        <f t="shared" si="2"/>
        <v>#DIV/0!</v>
      </c>
      <c r="K24" s="1">
        <f t="shared" ref="K24:K81" si="8">$K$22</f>
        <v>0</v>
      </c>
    </row>
    <row r="25" spans="1:12" ht="15.95" customHeight="1" x14ac:dyDescent="0.2">
      <c r="A25" s="21">
        <f t="shared" si="7"/>
        <v>41608</v>
      </c>
      <c r="B25" s="19" t="str">
        <f t="shared" si="3"/>
        <v>A25</v>
      </c>
      <c r="C25" s="20">
        <v>4</v>
      </c>
      <c r="D25" s="8">
        <f t="shared" si="4"/>
        <v>0</v>
      </c>
      <c r="E25" s="8">
        <f t="shared" si="5"/>
        <v>0</v>
      </c>
      <c r="F25" s="8">
        <f t="shared" si="6"/>
        <v>0</v>
      </c>
      <c r="G25" s="8">
        <f t="shared" si="0"/>
        <v>0</v>
      </c>
      <c r="H25" s="8">
        <f t="shared" si="1"/>
        <v>0</v>
      </c>
      <c r="I25" s="9" t="e">
        <f t="shared" si="2"/>
        <v>#DIV/0!</v>
      </c>
      <c r="K25" s="1">
        <f t="shared" si="8"/>
        <v>0</v>
      </c>
    </row>
    <row r="26" spans="1:12" ht="15.95" customHeight="1" x14ac:dyDescent="0.2">
      <c r="A26" s="21">
        <f t="shared" si="7"/>
        <v>41639</v>
      </c>
      <c r="B26" s="19" t="str">
        <f t="shared" si="3"/>
        <v>A26</v>
      </c>
      <c r="C26" s="20">
        <v>5</v>
      </c>
      <c r="D26" s="8">
        <f t="shared" si="4"/>
        <v>0</v>
      </c>
      <c r="E26" s="8">
        <f t="shared" si="5"/>
        <v>0</v>
      </c>
      <c r="F26" s="8">
        <f t="shared" si="6"/>
        <v>0</v>
      </c>
      <c r="G26" s="8">
        <f t="shared" si="0"/>
        <v>0</v>
      </c>
      <c r="H26" s="8">
        <f t="shared" si="1"/>
        <v>0</v>
      </c>
      <c r="I26" s="9" t="e">
        <f t="shared" si="2"/>
        <v>#DIV/0!</v>
      </c>
      <c r="K26" s="1">
        <f t="shared" si="8"/>
        <v>0</v>
      </c>
    </row>
    <row r="27" spans="1:12" ht="15.95" customHeight="1" x14ac:dyDescent="0.2">
      <c r="A27" s="21">
        <f t="shared" si="7"/>
        <v>41670</v>
      </c>
      <c r="B27" s="19" t="str">
        <f t="shared" si="3"/>
        <v>A27</v>
      </c>
      <c r="C27" s="20">
        <v>6</v>
      </c>
      <c r="D27" s="8">
        <f t="shared" si="4"/>
        <v>0</v>
      </c>
      <c r="E27" s="8">
        <f t="shared" si="5"/>
        <v>0</v>
      </c>
      <c r="F27" s="8">
        <f t="shared" si="6"/>
        <v>0</v>
      </c>
      <c r="G27" s="8">
        <f t="shared" si="0"/>
        <v>0</v>
      </c>
      <c r="H27" s="8">
        <f t="shared" si="1"/>
        <v>0</v>
      </c>
      <c r="I27" s="9" t="e">
        <f t="shared" si="2"/>
        <v>#DIV/0!</v>
      </c>
      <c r="K27" s="1">
        <f t="shared" si="8"/>
        <v>0</v>
      </c>
    </row>
    <row r="28" spans="1:12" ht="15.95" customHeight="1" x14ac:dyDescent="0.2">
      <c r="A28" s="21">
        <f t="shared" si="7"/>
        <v>41698</v>
      </c>
      <c r="B28" s="19" t="str">
        <f t="shared" si="3"/>
        <v>A28</v>
      </c>
      <c r="C28" s="20">
        <v>7</v>
      </c>
      <c r="D28" s="8">
        <f t="shared" si="4"/>
        <v>0</v>
      </c>
      <c r="E28" s="8">
        <f t="shared" si="5"/>
        <v>0</v>
      </c>
      <c r="F28" s="8">
        <f t="shared" si="6"/>
        <v>0</v>
      </c>
      <c r="G28" s="8">
        <f t="shared" si="0"/>
        <v>0</v>
      </c>
      <c r="H28" s="8">
        <f t="shared" si="1"/>
        <v>0</v>
      </c>
      <c r="I28" s="9" t="e">
        <f t="shared" si="2"/>
        <v>#DIV/0!</v>
      </c>
      <c r="K28" s="1">
        <f t="shared" si="8"/>
        <v>0</v>
      </c>
    </row>
    <row r="29" spans="1:12" ht="15.95" customHeight="1" x14ac:dyDescent="0.2">
      <c r="A29" s="21">
        <f t="shared" si="7"/>
        <v>41729</v>
      </c>
      <c r="B29" s="19" t="str">
        <f t="shared" si="3"/>
        <v>A29</v>
      </c>
      <c r="C29" s="20">
        <v>8</v>
      </c>
      <c r="D29" s="8">
        <f t="shared" si="4"/>
        <v>0</v>
      </c>
      <c r="E29" s="8">
        <f t="shared" si="5"/>
        <v>0</v>
      </c>
      <c r="F29" s="8">
        <f t="shared" si="6"/>
        <v>0</v>
      </c>
      <c r="G29" s="8">
        <f t="shared" si="0"/>
        <v>0</v>
      </c>
      <c r="H29" s="8">
        <f t="shared" si="1"/>
        <v>0</v>
      </c>
      <c r="I29" s="9" t="e">
        <f t="shared" si="2"/>
        <v>#DIV/0!</v>
      </c>
      <c r="K29" s="1">
        <f t="shared" si="8"/>
        <v>0</v>
      </c>
    </row>
    <row r="30" spans="1:12" ht="15.95" customHeight="1" x14ac:dyDescent="0.2">
      <c r="A30" s="21">
        <f t="shared" si="7"/>
        <v>41759</v>
      </c>
      <c r="B30" s="19" t="str">
        <f t="shared" si="3"/>
        <v>A30</v>
      </c>
      <c r="C30" s="20">
        <v>9</v>
      </c>
      <c r="D30" s="8">
        <f t="shared" si="4"/>
        <v>0</v>
      </c>
      <c r="E30" s="8">
        <f t="shared" si="5"/>
        <v>0</v>
      </c>
      <c r="F30" s="8">
        <f t="shared" si="6"/>
        <v>0</v>
      </c>
      <c r="G30" s="8">
        <f t="shared" si="0"/>
        <v>0</v>
      </c>
      <c r="H30" s="8">
        <f t="shared" si="1"/>
        <v>0</v>
      </c>
      <c r="I30" s="9" t="e">
        <f t="shared" si="2"/>
        <v>#DIV/0!</v>
      </c>
      <c r="K30" s="1">
        <f t="shared" si="8"/>
        <v>0</v>
      </c>
    </row>
    <row r="31" spans="1:12" ht="15.95" customHeight="1" x14ac:dyDescent="0.2">
      <c r="A31" s="21">
        <f t="shared" si="7"/>
        <v>41790</v>
      </c>
      <c r="B31" s="19" t="str">
        <f t="shared" si="3"/>
        <v>A31</v>
      </c>
      <c r="C31" s="20">
        <v>10</v>
      </c>
      <c r="D31" s="8">
        <f t="shared" si="4"/>
        <v>0</v>
      </c>
      <c r="E31" s="8">
        <f t="shared" si="5"/>
        <v>0</v>
      </c>
      <c r="F31" s="8">
        <f t="shared" si="6"/>
        <v>0</v>
      </c>
      <c r="G31" s="8">
        <f t="shared" si="0"/>
        <v>0</v>
      </c>
      <c r="H31" s="8">
        <f t="shared" si="1"/>
        <v>0</v>
      </c>
      <c r="I31" s="9" t="e">
        <f t="shared" si="2"/>
        <v>#DIV/0!</v>
      </c>
      <c r="K31" s="1">
        <f t="shared" si="8"/>
        <v>0</v>
      </c>
    </row>
    <row r="32" spans="1:12" ht="15.95" customHeight="1" x14ac:dyDescent="0.2">
      <c r="A32" s="21">
        <f t="shared" si="7"/>
        <v>41820</v>
      </c>
      <c r="B32" s="19" t="str">
        <f t="shared" si="3"/>
        <v>A32</v>
      </c>
      <c r="C32" s="20">
        <v>11</v>
      </c>
      <c r="D32" s="8">
        <f t="shared" si="4"/>
        <v>0</v>
      </c>
      <c r="E32" s="8">
        <f t="shared" si="5"/>
        <v>0</v>
      </c>
      <c r="F32" s="8">
        <f t="shared" si="6"/>
        <v>0</v>
      </c>
      <c r="G32" s="8">
        <f t="shared" si="0"/>
        <v>0</v>
      </c>
      <c r="H32" s="8">
        <f t="shared" si="1"/>
        <v>0</v>
      </c>
      <c r="I32" s="9" t="e">
        <f t="shared" si="2"/>
        <v>#DIV/0!</v>
      </c>
      <c r="K32" s="1">
        <f t="shared" si="8"/>
        <v>0</v>
      </c>
    </row>
    <row r="33" spans="1:11" ht="15.95" customHeight="1" x14ac:dyDescent="0.2">
      <c r="A33" s="21">
        <f t="shared" si="7"/>
        <v>41851</v>
      </c>
      <c r="B33" s="19" t="str">
        <f t="shared" si="3"/>
        <v>A33</v>
      </c>
      <c r="C33" s="20">
        <v>12</v>
      </c>
      <c r="D33" s="8">
        <f t="shared" si="4"/>
        <v>0</v>
      </c>
      <c r="E33" s="8">
        <f t="shared" si="5"/>
        <v>0</v>
      </c>
      <c r="F33" s="8">
        <f t="shared" si="6"/>
        <v>0</v>
      </c>
      <c r="G33" s="8">
        <f t="shared" si="0"/>
        <v>0</v>
      </c>
      <c r="H33" s="8">
        <f t="shared" si="1"/>
        <v>0</v>
      </c>
      <c r="I33" s="9" t="e">
        <f t="shared" si="2"/>
        <v>#DIV/0!</v>
      </c>
      <c r="K33" s="1">
        <f t="shared" si="8"/>
        <v>0</v>
      </c>
    </row>
    <row r="34" spans="1:11" ht="15.95" customHeight="1" x14ac:dyDescent="0.2">
      <c r="A34" s="21">
        <f t="shared" si="7"/>
        <v>41882</v>
      </c>
      <c r="B34" s="19" t="str">
        <f t="shared" si="3"/>
        <v>A34</v>
      </c>
      <c r="C34" s="20">
        <v>13</v>
      </c>
      <c r="D34" s="8">
        <f t="shared" si="4"/>
        <v>0</v>
      </c>
      <c r="E34" s="8">
        <f t="shared" si="5"/>
        <v>0</v>
      </c>
      <c r="F34" s="8">
        <f t="shared" si="6"/>
        <v>0</v>
      </c>
      <c r="G34" s="8">
        <f t="shared" si="0"/>
        <v>0</v>
      </c>
      <c r="H34" s="8">
        <f t="shared" si="1"/>
        <v>0</v>
      </c>
      <c r="I34" s="9" t="e">
        <f t="shared" si="2"/>
        <v>#DIV/0!</v>
      </c>
      <c r="K34" s="1">
        <f t="shared" si="8"/>
        <v>0</v>
      </c>
    </row>
    <row r="35" spans="1:11" ht="15.95" customHeight="1" x14ac:dyDescent="0.2">
      <c r="A35" s="21">
        <f t="shared" si="7"/>
        <v>41912</v>
      </c>
      <c r="B35" s="19" t="str">
        <f t="shared" si="3"/>
        <v>A35</v>
      </c>
      <c r="C35" s="20">
        <v>14</v>
      </c>
      <c r="D35" s="8">
        <f t="shared" si="4"/>
        <v>0</v>
      </c>
      <c r="E35" s="8">
        <f t="shared" si="5"/>
        <v>0</v>
      </c>
      <c r="F35" s="8">
        <f t="shared" si="6"/>
        <v>0</v>
      </c>
      <c r="G35" s="8">
        <f t="shared" si="0"/>
        <v>0</v>
      </c>
      <c r="H35" s="8">
        <f t="shared" si="1"/>
        <v>0</v>
      </c>
      <c r="I35" s="9" t="e">
        <f t="shared" si="2"/>
        <v>#DIV/0!</v>
      </c>
      <c r="K35" s="1">
        <f t="shared" si="8"/>
        <v>0</v>
      </c>
    </row>
    <row r="36" spans="1:11" ht="15.95" customHeight="1" x14ac:dyDescent="0.2">
      <c r="A36" s="21">
        <f t="shared" si="7"/>
        <v>41943</v>
      </c>
      <c r="B36" s="19" t="str">
        <f t="shared" si="3"/>
        <v>A36</v>
      </c>
      <c r="C36" s="20">
        <v>15</v>
      </c>
      <c r="D36" s="8">
        <f t="shared" si="4"/>
        <v>0</v>
      </c>
      <c r="E36" s="8">
        <f t="shared" si="5"/>
        <v>0</v>
      </c>
      <c r="F36" s="8">
        <f t="shared" si="6"/>
        <v>0</v>
      </c>
      <c r="G36" s="8">
        <f t="shared" si="0"/>
        <v>0</v>
      </c>
      <c r="H36" s="8">
        <f t="shared" si="1"/>
        <v>0</v>
      </c>
      <c r="I36" s="9" t="e">
        <f t="shared" si="2"/>
        <v>#DIV/0!</v>
      </c>
      <c r="K36" s="1">
        <f t="shared" si="8"/>
        <v>0</v>
      </c>
    </row>
    <row r="37" spans="1:11" ht="15.95" customHeight="1" x14ac:dyDescent="0.2">
      <c r="A37" s="21">
        <f t="shared" si="7"/>
        <v>41973</v>
      </c>
      <c r="B37" s="19" t="str">
        <f t="shared" si="3"/>
        <v>A37</v>
      </c>
      <c r="C37" s="20">
        <v>16</v>
      </c>
      <c r="D37" s="8">
        <f t="shared" si="4"/>
        <v>0</v>
      </c>
      <c r="E37" s="8">
        <f t="shared" si="5"/>
        <v>0</v>
      </c>
      <c r="F37" s="8">
        <f t="shared" si="6"/>
        <v>0</v>
      </c>
      <c r="G37" s="8">
        <f t="shared" si="0"/>
        <v>0</v>
      </c>
      <c r="H37" s="8">
        <f t="shared" si="1"/>
        <v>0</v>
      </c>
      <c r="I37" s="9" t="e">
        <f t="shared" si="2"/>
        <v>#DIV/0!</v>
      </c>
      <c r="K37" s="1">
        <f t="shared" si="8"/>
        <v>0</v>
      </c>
    </row>
    <row r="38" spans="1:11" ht="15.95" customHeight="1" x14ac:dyDescent="0.2">
      <c r="A38" s="21">
        <f t="shared" si="7"/>
        <v>42004</v>
      </c>
      <c r="B38" s="19" t="str">
        <f t="shared" si="3"/>
        <v>A38</v>
      </c>
      <c r="C38" s="20">
        <v>17</v>
      </c>
      <c r="D38" s="8">
        <f t="shared" si="4"/>
        <v>0</v>
      </c>
      <c r="E38" s="8">
        <f t="shared" si="5"/>
        <v>0</v>
      </c>
      <c r="F38" s="8">
        <f t="shared" si="6"/>
        <v>0</v>
      </c>
      <c r="G38" s="8">
        <f t="shared" si="0"/>
        <v>0</v>
      </c>
      <c r="H38" s="8">
        <f t="shared" si="1"/>
        <v>0</v>
      </c>
      <c r="I38" s="9" t="e">
        <f t="shared" si="2"/>
        <v>#DIV/0!</v>
      </c>
      <c r="K38" s="1">
        <f t="shared" si="8"/>
        <v>0</v>
      </c>
    </row>
    <row r="39" spans="1:11" ht="15.95" customHeight="1" x14ac:dyDescent="0.2">
      <c r="A39" s="21">
        <f t="shared" si="7"/>
        <v>42035</v>
      </c>
      <c r="B39" s="19" t="str">
        <f t="shared" si="3"/>
        <v>A39</v>
      </c>
      <c r="C39" s="20">
        <v>18</v>
      </c>
      <c r="D39" s="8">
        <f t="shared" si="4"/>
        <v>0</v>
      </c>
      <c r="E39" s="8">
        <f t="shared" si="5"/>
        <v>0</v>
      </c>
      <c r="F39" s="8">
        <f t="shared" si="6"/>
        <v>0</v>
      </c>
      <c r="G39" s="8">
        <f t="shared" si="0"/>
        <v>0</v>
      </c>
      <c r="H39" s="8">
        <f t="shared" si="1"/>
        <v>0</v>
      </c>
      <c r="I39" s="9" t="e">
        <f t="shared" si="2"/>
        <v>#DIV/0!</v>
      </c>
      <c r="K39" s="1">
        <f t="shared" si="8"/>
        <v>0</v>
      </c>
    </row>
    <row r="40" spans="1:11" ht="15.95" customHeight="1" x14ac:dyDescent="0.2">
      <c r="A40" s="21">
        <f t="shared" si="7"/>
        <v>42063</v>
      </c>
      <c r="B40" s="19" t="str">
        <f t="shared" si="3"/>
        <v>A40</v>
      </c>
      <c r="C40" s="20">
        <v>19</v>
      </c>
      <c r="D40" s="8">
        <f t="shared" si="4"/>
        <v>0</v>
      </c>
      <c r="E40" s="8">
        <f t="shared" si="5"/>
        <v>0</v>
      </c>
      <c r="F40" s="8">
        <f t="shared" si="6"/>
        <v>0</v>
      </c>
      <c r="G40" s="8">
        <f t="shared" si="0"/>
        <v>0</v>
      </c>
      <c r="H40" s="8">
        <f t="shared" si="1"/>
        <v>0</v>
      </c>
      <c r="I40" s="9" t="e">
        <f t="shared" si="2"/>
        <v>#DIV/0!</v>
      </c>
      <c r="K40" s="1">
        <f t="shared" si="8"/>
        <v>0</v>
      </c>
    </row>
    <row r="41" spans="1:11" ht="15.95" customHeight="1" x14ac:dyDescent="0.2">
      <c r="A41" s="21">
        <f t="shared" si="7"/>
        <v>42094</v>
      </c>
      <c r="B41" s="19" t="str">
        <f t="shared" si="3"/>
        <v>A41</v>
      </c>
      <c r="C41" s="20">
        <v>20</v>
      </c>
      <c r="D41" s="8">
        <f t="shared" si="4"/>
        <v>0</v>
      </c>
      <c r="E41" s="8">
        <f t="shared" si="5"/>
        <v>0</v>
      </c>
      <c r="F41" s="8">
        <f t="shared" si="6"/>
        <v>0</v>
      </c>
      <c r="G41" s="8">
        <f t="shared" si="0"/>
        <v>0</v>
      </c>
      <c r="H41" s="8">
        <f t="shared" si="1"/>
        <v>0</v>
      </c>
      <c r="I41" s="9" t="e">
        <f t="shared" si="2"/>
        <v>#DIV/0!</v>
      </c>
      <c r="K41" s="1">
        <f t="shared" si="8"/>
        <v>0</v>
      </c>
    </row>
    <row r="42" spans="1:11" ht="15.95" customHeight="1" x14ac:dyDescent="0.2">
      <c r="A42" s="21">
        <f t="shared" si="7"/>
        <v>42124</v>
      </c>
      <c r="B42" s="19" t="str">
        <f t="shared" si="3"/>
        <v>A42</v>
      </c>
      <c r="C42" s="20">
        <v>21</v>
      </c>
      <c r="D42" s="8">
        <f t="shared" si="4"/>
        <v>0</v>
      </c>
      <c r="E42" s="8">
        <f t="shared" si="5"/>
        <v>0</v>
      </c>
      <c r="F42" s="8">
        <f t="shared" si="6"/>
        <v>0</v>
      </c>
      <c r="G42" s="8">
        <f t="shared" si="0"/>
        <v>0</v>
      </c>
      <c r="H42" s="8">
        <f t="shared" si="1"/>
        <v>0</v>
      </c>
      <c r="I42" s="9" t="e">
        <f t="shared" si="2"/>
        <v>#DIV/0!</v>
      </c>
      <c r="K42" s="1">
        <f t="shared" si="8"/>
        <v>0</v>
      </c>
    </row>
    <row r="43" spans="1:11" ht="15.95" customHeight="1" x14ac:dyDescent="0.2">
      <c r="A43" s="21">
        <f t="shared" si="7"/>
        <v>42155</v>
      </c>
      <c r="B43" s="19" t="str">
        <f t="shared" si="3"/>
        <v>A43</v>
      </c>
      <c r="C43" s="20">
        <v>22</v>
      </c>
      <c r="D43" s="8">
        <f t="shared" si="4"/>
        <v>0</v>
      </c>
      <c r="E43" s="8">
        <f t="shared" si="5"/>
        <v>0</v>
      </c>
      <c r="F43" s="8">
        <f t="shared" si="6"/>
        <v>0</v>
      </c>
      <c r="G43" s="8">
        <f t="shared" si="0"/>
        <v>0</v>
      </c>
      <c r="H43" s="8">
        <f t="shared" si="1"/>
        <v>0</v>
      </c>
      <c r="I43" s="9" t="e">
        <f t="shared" si="2"/>
        <v>#DIV/0!</v>
      </c>
      <c r="K43" s="1">
        <f t="shared" si="8"/>
        <v>0</v>
      </c>
    </row>
    <row r="44" spans="1:11" ht="15.95" customHeight="1" x14ac:dyDescent="0.2">
      <c r="A44" s="21">
        <f t="shared" si="7"/>
        <v>42185</v>
      </c>
      <c r="B44" s="19" t="str">
        <f t="shared" si="3"/>
        <v>A44</v>
      </c>
      <c r="C44" s="20">
        <v>23</v>
      </c>
      <c r="D44" s="8">
        <f t="shared" si="4"/>
        <v>0</v>
      </c>
      <c r="E44" s="8">
        <f t="shared" si="5"/>
        <v>0</v>
      </c>
      <c r="F44" s="8">
        <f t="shared" si="6"/>
        <v>0</v>
      </c>
      <c r="G44" s="8">
        <f t="shared" si="0"/>
        <v>0</v>
      </c>
      <c r="H44" s="8">
        <f t="shared" si="1"/>
        <v>0</v>
      </c>
      <c r="I44" s="9" t="e">
        <f t="shared" si="2"/>
        <v>#DIV/0!</v>
      </c>
      <c r="K44" s="1">
        <f t="shared" si="8"/>
        <v>0</v>
      </c>
    </row>
    <row r="45" spans="1:11" ht="15.95" customHeight="1" x14ac:dyDescent="0.2">
      <c r="A45" s="21">
        <f t="shared" si="7"/>
        <v>42216</v>
      </c>
      <c r="B45" s="19" t="str">
        <f t="shared" si="3"/>
        <v>A45</v>
      </c>
      <c r="C45" s="20">
        <v>24</v>
      </c>
      <c r="D45" s="8">
        <f t="shared" si="4"/>
        <v>0</v>
      </c>
      <c r="E45" s="8">
        <f t="shared" si="5"/>
        <v>0</v>
      </c>
      <c r="F45" s="8">
        <f t="shared" si="6"/>
        <v>0</v>
      </c>
      <c r="G45" s="8">
        <f t="shared" si="0"/>
        <v>0</v>
      </c>
      <c r="H45" s="8">
        <f t="shared" si="1"/>
        <v>0</v>
      </c>
      <c r="I45" s="9" t="e">
        <f t="shared" si="2"/>
        <v>#DIV/0!</v>
      </c>
      <c r="K45" s="1">
        <f t="shared" si="8"/>
        <v>0</v>
      </c>
    </row>
    <row r="46" spans="1:11" ht="15.95" customHeight="1" x14ac:dyDescent="0.2">
      <c r="A46" s="21">
        <f t="shared" si="7"/>
        <v>42247</v>
      </c>
      <c r="B46" s="19" t="str">
        <f t="shared" si="3"/>
        <v>A46</v>
      </c>
      <c r="C46" s="20">
        <v>25</v>
      </c>
      <c r="D46" s="8">
        <f t="shared" si="4"/>
        <v>0</v>
      </c>
      <c r="E46" s="8">
        <f t="shared" si="5"/>
        <v>0</v>
      </c>
      <c r="F46" s="8">
        <f t="shared" si="6"/>
        <v>0</v>
      </c>
      <c r="G46" s="8">
        <f t="shared" si="0"/>
        <v>0</v>
      </c>
      <c r="H46" s="8">
        <f t="shared" si="1"/>
        <v>0</v>
      </c>
      <c r="I46" s="9" t="e">
        <f t="shared" si="2"/>
        <v>#DIV/0!</v>
      </c>
      <c r="K46" s="1">
        <f t="shared" si="8"/>
        <v>0</v>
      </c>
    </row>
    <row r="47" spans="1:11" ht="15.95" customHeight="1" x14ac:dyDescent="0.2">
      <c r="A47" s="21">
        <f t="shared" si="7"/>
        <v>42277</v>
      </c>
      <c r="B47" s="19" t="str">
        <f t="shared" si="3"/>
        <v>A47</v>
      </c>
      <c r="C47" s="20">
        <v>26</v>
      </c>
      <c r="D47" s="8">
        <f t="shared" si="4"/>
        <v>0</v>
      </c>
      <c r="E47" s="8">
        <f t="shared" si="5"/>
        <v>0</v>
      </c>
      <c r="F47" s="8">
        <f t="shared" si="6"/>
        <v>0</v>
      </c>
      <c r="G47" s="8">
        <f t="shared" si="0"/>
        <v>0</v>
      </c>
      <c r="H47" s="8">
        <f t="shared" si="1"/>
        <v>0</v>
      </c>
      <c r="I47" s="9" t="e">
        <f t="shared" si="2"/>
        <v>#DIV/0!</v>
      </c>
      <c r="K47" s="1">
        <f t="shared" si="8"/>
        <v>0</v>
      </c>
    </row>
    <row r="48" spans="1:11" ht="15.95" customHeight="1" x14ac:dyDescent="0.2">
      <c r="A48" s="21">
        <f t="shared" si="7"/>
        <v>42308</v>
      </c>
      <c r="B48" s="19" t="str">
        <f t="shared" si="3"/>
        <v>A48</v>
      </c>
      <c r="C48" s="20">
        <v>27</v>
      </c>
      <c r="D48" s="8">
        <f t="shared" si="4"/>
        <v>0</v>
      </c>
      <c r="E48" s="8">
        <f t="shared" si="5"/>
        <v>0</v>
      </c>
      <c r="F48" s="8">
        <f t="shared" si="6"/>
        <v>0</v>
      </c>
      <c r="G48" s="8">
        <f t="shared" si="0"/>
        <v>0</v>
      </c>
      <c r="H48" s="8">
        <f t="shared" si="1"/>
        <v>0</v>
      </c>
      <c r="I48" s="9" t="e">
        <f t="shared" si="2"/>
        <v>#DIV/0!</v>
      </c>
      <c r="K48" s="1">
        <f t="shared" si="8"/>
        <v>0</v>
      </c>
    </row>
    <row r="49" spans="1:11" ht="15.95" customHeight="1" x14ac:dyDescent="0.2">
      <c r="A49" s="21">
        <f t="shared" si="7"/>
        <v>42338</v>
      </c>
      <c r="B49" s="19" t="str">
        <f t="shared" si="3"/>
        <v>A49</v>
      </c>
      <c r="C49" s="20">
        <v>28</v>
      </c>
      <c r="D49" s="8">
        <f t="shared" si="4"/>
        <v>0</v>
      </c>
      <c r="E49" s="8">
        <f t="shared" si="5"/>
        <v>0</v>
      </c>
      <c r="F49" s="8">
        <f t="shared" si="6"/>
        <v>0</v>
      </c>
      <c r="G49" s="8">
        <f t="shared" si="0"/>
        <v>0</v>
      </c>
      <c r="H49" s="8">
        <f t="shared" si="1"/>
        <v>0</v>
      </c>
      <c r="I49" s="9" t="e">
        <f t="shared" si="2"/>
        <v>#DIV/0!</v>
      </c>
      <c r="K49" s="1">
        <f t="shared" si="8"/>
        <v>0</v>
      </c>
    </row>
    <row r="50" spans="1:11" ht="15.95" customHeight="1" x14ac:dyDescent="0.2">
      <c r="A50" s="21">
        <f t="shared" si="7"/>
        <v>42369</v>
      </c>
      <c r="B50" s="19" t="str">
        <f t="shared" si="3"/>
        <v>A50</v>
      </c>
      <c r="C50" s="20">
        <v>29</v>
      </c>
      <c r="D50" s="8">
        <f t="shared" si="4"/>
        <v>0</v>
      </c>
      <c r="E50" s="8">
        <f t="shared" si="5"/>
        <v>0</v>
      </c>
      <c r="F50" s="8">
        <f t="shared" si="6"/>
        <v>0</v>
      </c>
      <c r="G50" s="8">
        <f t="shared" si="0"/>
        <v>0</v>
      </c>
      <c r="H50" s="8">
        <f t="shared" si="1"/>
        <v>0</v>
      </c>
      <c r="I50" s="9" t="e">
        <f t="shared" si="2"/>
        <v>#DIV/0!</v>
      </c>
      <c r="K50" s="1">
        <f t="shared" si="8"/>
        <v>0</v>
      </c>
    </row>
    <row r="51" spans="1:11" ht="15.95" customHeight="1" x14ac:dyDescent="0.2">
      <c r="A51" s="21">
        <f t="shared" si="7"/>
        <v>42400</v>
      </c>
      <c r="B51" s="19" t="str">
        <f t="shared" si="3"/>
        <v>A51</v>
      </c>
      <c r="C51" s="20">
        <v>30</v>
      </c>
      <c r="D51" s="8">
        <f t="shared" si="4"/>
        <v>0</v>
      </c>
      <c r="E51" s="8">
        <f t="shared" si="5"/>
        <v>0</v>
      </c>
      <c r="F51" s="8">
        <f t="shared" si="6"/>
        <v>0</v>
      </c>
      <c r="G51" s="8">
        <f t="shared" si="0"/>
        <v>0</v>
      </c>
      <c r="H51" s="8">
        <f t="shared" si="1"/>
        <v>0</v>
      </c>
      <c r="I51" s="9" t="e">
        <f t="shared" si="2"/>
        <v>#DIV/0!</v>
      </c>
      <c r="K51" s="1">
        <f t="shared" si="8"/>
        <v>0</v>
      </c>
    </row>
    <row r="52" spans="1:11" ht="15.95" customHeight="1" x14ac:dyDescent="0.2">
      <c r="A52" s="21">
        <f t="shared" si="7"/>
        <v>42429</v>
      </c>
      <c r="B52" s="19" t="str">
        <f t="shared" si="3"/>
        <v>A52</v>
      </c>
      <c r="C52" s="20">
        <v>31</v>
      </c>
      <c r="D52" s="8">
        <f t="shared" si="4"/>
        <v>0</v>
      </c>
      <c r="E52" s="8">
        <f t="shared" si="5"/>
        <v>0</v>
      </c>
      <c r="F52" s="8">
        <f t="shared" si="6"/>
        <v>0</v>
      </c>
      <c r="G52" s="8">
        <f t="shared" si="0"/>
        <v>0</v>
      </c>
      <c r="H52" s="8">
        <f t="shared" si="1"/>
        <v>0</v>
      </c>
      <c r="I52" s="9" t="e">
        <f t="shared" si="2"/>
        <v>#DIV/0!</v>
      </c>
      <c r="K52" s="1">
        <f t="shared" si="8"/>
        <v>0</v>
      </c>
    </row>
    <row r="53" spans="1:11" ht="15.95" customHeight="1" x14ac:dyDescent="0.2">
      <c r="A53" s="21">
        <f t="shared" si="7"/>
        <v>42460</v>
      </c>
      <c r="B53" s="19" t="str">
        <f t="shared" si="3"/>
        <v>A53</v>
      </c>
      <c r="C53" s="20">
        <v>32</v>
      </c>
      <c r="D53" s="8">
        <f t="shared" si="4"/>
        <v>0</v>
      </c>
      <c r="E53" s="8">
        <f t="shared" si="5"/>
        <v>0</v>
      </c>
      <c r="F53" s="8">
        <f t="shared" si="6"/>
        <v>0</v>
      </c>
      <c r="G53" s="8">
        <f t="shared" si="0"/>
        <v>0</v>
      </c>
      <c r="H53" s="8">
        <f t="shared" si="1"/>
        <v>0</v>
      </c>
      <c r="I53" s="9" t="e">
        <f t="shared" si="2"/>
        <v>#DIV/0!</v>
      </c>
      <c r="K53" s="1">
        <f t="shared" si="8"/>
        <v>0</v>
      </c>
    </row>
    <row r="54" spans="1:11" ht="15.95" customHeight="1" x14ac:dyDescent="0.2">
      <c r="A54" s="21">
        <f t="shared" si="7"/>
        <v>42490</v>
      </c>
      <c r="B54" s="19" t="str">
        <f t="shared" si="3"/>
        <v>A54</v>
      </c>
      <c r="C54" s="20">
        <v>33</v>
      </c>
      <c r="D54" s="8">
        <f t="shared" si="4"/>
        <v>0</v>
      </c>
      <c r="E54" s="8">
        <f t="shared" si="5"/>
        <v>0</v>
      </c>
      <c r="F54" s="8">
        <f t="shared" si="6"/>
        <v>0</v>
      </c>
      <c r="G54" s="8">
        <f t="shared" si="0"/>
        <v>0</v>
      </c>
      <c r="H54" s="8">
        <f t="shared" si="1"/>
        <v>0</v>
      </c>
      <c r="I54" s="9" t="e">
        <f t="shared" si="2"/>
        <v>#DIV/0!</v>
      </c>
      <c r="K54" s="1">
        <f t="shared" si="8"/>
        <v>0</v>
      </c>
    </row>
    <row r="55" spans="1:11" ht="15.95" customHeight="1" x14ac:dyDescent="0.2">
      <c r="A55" s="21">
        <f t="shared" si="7"/>
        <v>42521</v>
      </c>
      <c r="B55" s="19" t="str">
        <f t="shared" si="3"/>
        <v>A55</v>
      </c>
      <c r="C55" s="20">
        <v>34</v>
      </c>
      <c r="D55" s="8">
        <f t="shared" si="4"/>
        <v>0</v>
      </c>
      <c r="E55" s="8">
        <f t="shared" si="5"/>
        <v>0</v>
      </c>
      <c r="F55" s="8">
        <f t="shared" si="6"/>
        <v>0</v>
      </c>
      <c r="G55" s="8">
        <f t="shared" si="0"/>
        <v>0</v>
      </c>
      <c r="H55" s="8">
        <f t="shared" si="1"/>
        <v>0</v>
      </c>
      <c r="I55" s="9" t="e">
        <f t="shared" si="2"/>
        <v>#DIV/0!</v>
      </c>
      <c r="K55" s="1">
        <f t="shared" si="8"/>
        <v>0</v>
      </c>
    </row>
    <row r="56" spans="1:11" ht="15.95" customHeight="1" x14ac:dyDescent="0.2">
      <c r="A56" s="21">
        <f t="shared" si="7"/>
        <v>42551</v>
      </c>
      <c r="B56" s="19" t="str">
        <f t="shared" si="3"/>
        <v>A56</v>
      </c>
      <c r="C56" s="20">
        <v>35</v>
      </c>
      <c r="D56" s="8">
        <f t="shared" si="4"/>
        <v>0</v>
      </c>
      <c r="E56" s="8">
        <f t="shared" si="5"/>
        <v>0</v>
      </c>
      <c r="F56" s="8">
        <f t="shared" si="6"/>
        <v>0</v>
      </c>
      <c r="G56" s="8">
        <f t="shared" si="0"/>
        <v>0</v>
      </c>
      <c r="H56" s="8">
        <f t="shared" si="1"/>
        <v>0</v>
      </c>
      <c r="I56" s="9" t="e">
        <f t="shared" si="2"/>
        <v>#DIV/0!</v>
      </c>
      <c r="K56" s="1">
        <f t="shared" si="8"/>
        <v>0</v>
      </c>
    </row>
    <row r="57" spans="1:11" ht="15.95" customHeight="1" x14ac:dyDescent="0.2">
      <c r="A57" s="21">
        <f t="shared" si="7"/>
        <v>42582</v>
      </c>
      <c r="B57" s="19" t="str">
        <f t="shared" si="3"/>
        <v>A57</v>
      </c>
      <c r="C57" s="20">
        <v>36</v>
      </c>
      <c r="D57" s="8">
        <f t="shared" si="4"/>
        <v>0</v>
      </c>
      <c r="E57" s="8">
        <f t="shared" si="5"/>
        <v>0</v>
      </c>
      <c r="F57" s="8">
        <f t="shared" si="6"/>
        <v>0</v>
      </c>
      <c r="G57" s="8">
        <f t="shared" si="0"/>
        <v>0</v>
      </c>
      <c r="H57" s="8">
        <f t="shared" si="1"/>
        <v>0</v>
      </c>
      <c r="I57" s="9" t="e">
        <f t="shared" si="2"/>
        <v>#DIV/0!</v>
      </c>
      <c r="K57" s="1">
        <f t="shared" si="8"/>
        <v>0</v>
      </c>
    </row>
    <row r="58" spans="1:11" ht="15.95" customHeight="1" x14ac:dyDescent="0.2">
      <c r="A58" s="21">
        <f t="shared" si="7"/>
        <v>42613</v>
      </c>
      <c r="B58" s="19" t="str">
        <f t="shared" si="3"/>
        <v>A58</v>
      </c>
      <c r="C58" s="20">
        <v>37</v>
      </c>
      <c r="D58" s="8">
        <f t="shared" si="4"/>
        <v>0</v>
      </c>
      <c r="E58" s="8">
        <f t="shared" si="5"/>
        <v>0</v>
      </c>
      <c r="F58" s="8">
        <f t="shared" si="6"/>
        <v>0</v>
      </c>
      <c r="G58" s="8">
        <f t="shared" si="0"/>
        <v>0</v>
      </c>
      <c r="H58" s="8">
        <f t="shared" si="1"/>
        <v>0</v>
      </c>
      <c r="I58" s="9" t="e">
        <f t="shared" si="2"/>
        <v>#DIV/0!</v>
      </c>
      <c r="K58" s="1">
        <f t="shared" si="8"/>
        <v>0</v>
      </c>
    </row>
    <row r="59" spans="1:11" ht="15.95" customHeight="1" x14ac:dyDescent="0.2">
      <c r="A59" s="21">
        <f t="shared" si="7"/>
        <v>42643</v>
      </c>
      <c r="B59" s="19" t="str">
        <f t="shared" si="3"/>
        <v>A59</v>
      </c>
      <c r="C59" s="20">
        <v>38</v>
      </c>
      <c r="D59" s="8">
        <f t="shared" si="4"/>
        <v>0</v>
      </c>
      <c r="E59" s="8">
        <f t="shared" si="5"/>
        <v>0</v>
      </c>
      <c r="F59" s="8">
        <f t="shared" si="6"/>
        <v>0</v>
      </c>
      <c r="G59" s="8">
        <f t="shared" si="0"/>
        <v>0</v>
      </c>
      <c r="H59" s="8">
        <f t="shared" si="1"/>
        <v>0</v>
      </c>
      <c r="I59" s="9" t="e">
        <f t="shared" si="2"/>
        <v>#DIV/0!</v>
      </c>
      <c r="K59" s="1">
        <f t="shared" si="8"/>
        <v>0</v>
      </c>
    </row>
    <row r="60" spans="1:11" ht="15.95" customHeight="1" x14ac:dyDescent="0.2">
      <c r="A60" s="21">
        <f t="shared" si="7"/>
        <v>42674</v>
      </c>
      <c r="B60" s="19" t="str">
        <f t="shared" si="3"/>
        <v>A60</v>
      </c>
      <c r="C60" s="20">
        <v>39</v>
      </c>
      <c r="D60" s="8">
        <f t="shared" si="4"/>
        <v>0</v>
      </c>
      <c r="E60" s="8">
        <f t="shared" si="5"/>
        <v>0</v>
      </c>
      <c r="F60" s="8">
        <f t="shared" si="6"/>
        <v>0</v>
      </c>
      <c r="G60" s="8">
        <f t="shared" si="0"/>
        <v>0</v>
      </c>
      <c r="H60" s="8">
        <f t="shared" si="1"/>
        <v>0</v>
      </c>
      <c r="I60" s="9" t="e">
        <f t="shared" si="2"/>
        <v>#DIV/0!</v>
      </c>
      <c r="K60" s="1">
        <f t="shared" si="8"/>
        <v>0</v>
      </c>
    </row>
    <row r="61" spans="1:11" ht="15.95" customHeight="1" x14ac:dyDescent="0.2">
      <c r="A61" s="21">
        <f t="shared" si="7"/>
        <v>42704</v>
      </c>
      <c r="B61" s="19" t="str">
        <f t="shared" si="3"/>
        <v>A61</v>
      </c>
      <c r="C61" s="20">
        <v>40</v>
      </c>
      <c r="D61" s="8">
        <f t="shared" si="4"/>
        <v>0</v>
      </c>
      <c r="E61" s="8">
        <f t="shared" si="5"/>
        <v>0</v>
      </c>
      <c r="F61" s="8">
        <f t="shared" si="6"/>
        <v>0</v>
      </c>
      <c r="G61" s="8">
        <f t="shared" si="0"/>
        <v>0</v>
      </c>
      <c r="H61" s="8">
        <f t="shared" si="1"/>
        <v>0</v>
      </c>
      <c r="I61" s="9" t="e">
        <f t="shared" si="2"/>
        <v>#DIV/0!</v>
      </c>
      <c r="K61" s="1">
        <f t="shared" si="8"/>
        <v>0</v>
      </c>
    </row>
    <row r="62" spans="1:11" ht="15.95" customHeight="1" x14ac:dyDescent="0.2">
      <c r="A62" s="21">
        <f t="shared" si="7"/>
        <v>42735</v>
      </c>
      <c r="B62" s="19" t="str">
        <f t="shared" si="3"/>
        <v>A62</v>
      </c>
      <c r="C62" s="20">
        <v>41</v>
      </c>
      <c r="D62" s="8">
        <f t="shared" si="4"/>
        <v>0</v>
      </c>
      <c r="E62" s="8">
        <f t="shared" si="5"/>
        <v>0</v>
      </c>
      <c r="F62" s="8">
        <f t="shared" si="6"/>
        <v>0</v>
      </c>
      <c r="G62" s="8">
        <f t="shared" si="0"/>
        <v>0</v>
      </c>
      <c r="H62" s="8">
        <f t="shared" si="1"/>
        <v>0</v>
      </c>
      <c r="I62" s="9" t="e">
        <f t="shared" si="2"/>
        <v>#DIV/0!</v>
      </c>
      <c r="K62" s="1">
        <f t="shared" si="8"/>
        <v>0</v>
      </c>
    </row>
    <row r="63" spans="1:11" ht="15.95" customHeight="1" x14ac:dyDescent="0.2">
      <c r="A63" s="21">
        <f t="shared" si="7"/>
        <v>42766</v>
      </c>
      <c r="B63" s="19" t="str">
        <f t="shared" si="3"/>
        <v>A63</v>
      </c>
      <c r="C63" s="20">
        <v>42</v>
      </c>
      <c r="D63" s="8">
        <f t="shared" si="4"/>
        <v>0</v>
      </c>
      <c r="E63" s="8">
        <f t="shared" si="5"/>
        <v>0</v>
      </c>
      <c r="F63" s="8">
        <f t="shared" si="6"/>
        <v>0</v>
      </c>
      <c r="G63" s="8">
        <f t="shared" si="0"/>
        <v>0</v>
      </c>
      <c r="H63" s="8">
        <f t="shared" si="1"/>
        <v>0</v>
      </c>
      <c r="I63" s="9" t="e">
        <f t="shared" si="2"/>
        <v>#DIV/0!</v>
      </c>
      <c r="K63" s="1">
        <f t="shared" si="8"/>
        <v>0</v>
      </c>
    </row>
    <row r="64" spans="1:11" ht="15.95" customHeight="1" x14ac:dyDescent="0.2">
      <c r="A64" s="21">
        <f t="shared" si="7"/>
        <v>42794</v>
      </c>
      <c r="B64" s="19" t="str">
        <f t="shared" si="3"/>
        <v>A64</v>
      </c>
      <c r="C64" s="20">
        <v>43</v>
      </c>
      <c r="D64" s="8">
        <f t="shared" si="4"/>
        <v>0</v>
      </c>
      <c r="E64" s="8">
        <f t="shared" si="5"/>
        <v>0</v>
      </c>
      <c r="F64" s="8">
        <f t="shared" si="6"/>
        <v>0</v>
      </c>
      <c r="G64" s="8">
        <f t="shared" si="0"/>
        <v>0</v>
      </c>
      <c r="H64" s="8">
        <f t="shared" si="1"/>
        <v>0</v>
      </c>
      <c r="I64" s="9" t="e">
        <f t="shared" si="2"/>
        <v>#DIV/0!</v>
      </c>
      <c r="K64" s="1">
        <f t="shared" si="8"/>
        <v>0</v>
      </c>
    </row>
    <row r="65" spans="1:11" ht="15.95" customHeight="1" x14ac:dyDescent="0.2">
      <c r="A65" s="21">
        <f t="shared" si="7"/>
        <v>42825</v>
      </c>
      <c r="B65" s="19" t="str">
        <f t="shared" si="3"/>
        <v>A65</v>
      </c>
      <c r="C65" s="20">
        <v>44</v>
      </c>
      <c r="D65" s="8">
        <f t="shared" si="4"/>
        <v>0</v>
      </c>
      <c r="E65" s="8">
        <f t="shared" si="5"/>
        <v>0</v>
      </c>
      <c r="F65" s="8">
        <f t="shared" si="6"/>
        <v>0</v>
      </c>
      <c r="G65" s="8">
        <f t="shared" si="0"/>
        <v>0</v>
      </c>
      <c r="H65" s="8">
        <f t="shared" si="1"/>
        <v>0</v>
      </c>
      <c r="I65" s="9" t="e">
        <f t="shared" si="2"/>
        <v>#DIV/0!</v>
      </c>
      <c r="K65" s="1">
        <f t="shared" si="8"/>
        <v>0</v>
      </c>
    </row>
    <row r="66" spans="1:11" ht="15.95" customHeight="1" x14ac:dyDescent="0.2">
      <c r="A66" s="21">
        <f t="shared" si="7"/>
        <v>42855</v>
      </c>
      <c r="B66" s="19" t="str">
        <f t="shared" si="3"/>
        <v>A66</v>
      </c>
      <c r="C66" s="20">
        <v>45</v>
      </c>
      <c r="D66" s="8">
        <f t="shared" si="4"/>
        <v>0</v>
      </c>
      <c r="E66" s="8">
        <f t="shared" si="5"/>
        <v>0</v>
      </c>
      <c r="F66" s="8">
        <f t="shared" si="6"/>
        <v>0</v>
      </c>
      <c r="G66" s="8">
        <f t="shared" si="0"/>
        <v>0</v>
      </c>
      <c r="H66" s="8">
        <f t="shared" si="1"/>
        <v>0</v>
      </c>
      <c r="I66" s="9" t="e">
        <f t="shared" si="2"/>
        <v>#DIV/0!</v>
      </c>
      <c r="K66" s="1">
        <f t="shared" si="8"/>
        <v>0</v>
      </c>
    </row>
    <row r="67" spans="1:11" ht="15.95" customHeight="1" x14ac:dyDescent="0.2">
      <c r="A67" s="21">
        <f t="shared" si="7"/>
        <v>42886</v>
      </c>
      <c r="B67" s="19" t="str">
        <f t="shared" si="3"/>
        <v>A67</v>
      </c>
      <c r="C67" s="20">
        <v>46</v>
      </c>
      <c r="D67" s="8">
        <f t="shared" si="4"/>
        <v>0</v>
      </c>
      <c r="E67" s="8">
        <f t="shared" si="5"/>
        <v>0</v>
      </c>
      <c r="F67" s="8">
        <f t="shared" si="6"/>
        <v>0</v>
      </c>
      <c r="G67" s="8">
        <f t="shared" si="0"/>
        <v>0</v>
      </c>
      <c r="H67" s="8">
        <f t="shared" si="1"/>
        <v>0</v>
      </c>
      <c r="I67" s="9" t="e">
        <f t="shared" si="2"/>
        <v>#DIV/0!</v>
      </c>
      <c r="K67" s="1">
        <f t="shared" si="8"/>
        <v>0</v>
      </c>
    </row>
    <row r="68" spans="1:11" ht="15.95" customHeight="1" x14ac:dyDescent="0.2">
      <c r="A68" s="21">
        <f t="shared" si="7"/>
        <v>42916</v>
      </c>
      <c r="B68" s="19" t="str">
        <f t="shared" si="3"/>
        <v>A68</v>
      </c>
      <c r="C68" s="20">
        <v>47</v>
      </c>
      <c r="D68" s="8">
        <f t="shared" si="4"/>
        <v>0</v>
      </c>
      <c r="E68" s="8">
        <f t="shared" si="5"/>
        <v>0</v>
      </c>
      <c r="F68" s="8">
        <f t="shared" si="6"/>
        <v>0</v>
      </c>
      <c r="G68" s="8">
        <f t="shared" si="0"/>
        <v>0</v>
      </c>
      <c r="H68" s="8">
        <f t="shared" si="1"/>
        <v>0</v>
      </c>
      <c r="I68" s="9" t="e">
        <f t="shared" si="2"/>
        <v>#DIV/0!</v>
      </c>
      <c r="K68" s="1">
        <f t="shared" si="8"/>
        <v>0</v>
      </c>
    </row>
    <row r="69" spans="1:11" ht="15.95" customHeight="1" x14ac:dyDescent="0.2">
      <c r="A69" s="21">
        <f t="shared" si="7"/>
        <v>42947</v>
      </c>
      <c r="B69" s="19" t="str">
        <f t="shared" si="3"/>
        <v>A69</v>
      </c>
      <c r="C69" s="20">
        <v>48</v>
      </c>
      <c r="D69" s="8">
        <f t="shared" si="4"/>
        <v>0</v>
      </c>
      <c r="E69" s="8">
        <f t="shared" si="5"/>
        <v>0</v>
      </c>
      <c r="F69" s="8">
        <f t="shared" si="6"/>
        <v>0</v>
      </c>
      <c r="G69" s="8">
        <f t="shared" si="0"/>
        <v>0</v>
      </c>
      <c r="H69" s="8">
        <f t="shared" si="1"/>
        <v>0</v>
      </c>
      <c r="I69" s="9" t="e">
        <f t="shared" si="2"/>
        <v>#DIV/0!</v>
      </c>
      <c r="K69" s="1">
        <f t="shared" si="8"/>
        <v>0</v>
      </c>
    </row>
    <row r="70" spans="1:11" ht="15.95" customHeight="1" x14ac:dyDescent="0.2">
      <c r="A70" s="21">
        <f t="shared" si="7"/>
        <v>42978</v>
      </c>
      <c r="B70" s="19" t="str">
        <f t="shared" si="3"/>
        <v>A70</v>
      </c>
      <c r="C70" s="20">
        <v>49</v>
      </c>
      <c r="D70" s="8">
        <f t="shared" si="4"/>
        <v>0</v>
      </c>
      <c r="E70" s="8">
        <f t="shared" si="5"/>
        <v>0</v>
      </c>
      <c r="F70" s="8">
        <f t="shared" si="6"/>
        <v>0</v>
      </c>
      <c r="G70" s="8">
        <f t="shared" si="0"/>
        <v>0</v>
      </c>
      <c r="H70" s="8">
        <f t="shared" si="1"/>
        <v>0</v>
      </c>
      <c r="I70" s="9" t="e">
        <f t="shared" si="2"/>
        <v>#DIV/0!</v>
      </c>
      <c r="K70" s="1">
        <f t="shared" si="8"/>
        <v>0</v>
      </c>
    </row>
    <row r="71" spans="1:11" ht="15.95" customHeight="1" x14ac:dyDescent="0.2">
      <c r="A71" s="21">
        <f t="shared" si="7"/>
        <v>43008</v>
      </c>
      <c r="B71" s="19" t="str">
        <f t="shared" si="3"/>
        <v>A71</v>
      </c>
      <c r="C71" s="20">
        <v>50</v>
      </c>
      <c r="D71" s="8">
        <f t="shared" si="4"/>
        <v>0</v>
      </c>
      <c r="E71" s="8">
        <f t="shared" si="5"/>
        <v>0</v>
      </c>
      <c r="F71" s="8">
        <f t="shared" si="6"/>
        <v>0</v>
      </c>
      <c r="G71" s="8">
        <f t="shared" si="0"/>
        <v>0</v>
      </c>
      <c r="H71" s="8">
        <f t="shared" si="1"/>
        <v>0</v>
      </c>
      <c r="I71" s="9" t="e">
        <f t="shared" si="2"/>
        <v>#DIV/0!</v>
      </c>
      <c r="K71" s="1">
        <f t="shared" si="8"/>
        <v>0</v>
      </c>
    </row>
    <row r="72" spans="1:11" ht="15.95" customHeight="1" x14ac:dyDescent="0.2">
      <c r="A72" s="21">
        <f t="shared" si="7"/>
        <v>43039</v>
      </c>
      <c r="B72" s="19" t="str">
        <f t="shared" si="3"/>
        <v>A72</v>
      </c>
      <c r="C72" s="20">
        <v>51</v>
      </c>
      <c r="D72" s="8">
        <f t="shared" si="4"/>
        <v>0</v>
      </c>
      <c r="E72" s="8">
        <f t="shared" si="5"/>
        <v>0</v>
      </c>
      <c r="F72" s="8">
        <f t="shared" si="6"/>
        <v>0</v>
      </c>
      <c r="G72" s="8">
        <f t="shared" si="0"/>
        <v>0</v>
      </c>
      <c r="H72" s="8">
        <f t="shared" si="1"/>
        <v>0</v>
      </c>
      <c r="I72" s="9" t="e">
        <f t="shared" si="2"/>
        <v>#DIV/0!</v>
      </c>
      <c r="K72" s="1">
        <f t="shared" si="8"/>
        <v>0</v>
      </c>
    </row>
    <row r="73" spans="1:11" ht="15.95" customHeight="1" x14ac:dyDescent="0.2">
      <c r="A73" s="21">
        <f t="shared" si="7"/>
        <v>43069</v>
      </c>
      <c r="B73" s="19" t="str">
        <f t="shared" si="3"/>
        <v>A73</v>
      </c>
      <c r="C73" s="20">
        <v>52</v>
      </c>
      <c r="D73" s="8">
        <f t="shared" si="4"/>
        <v>0</v>
      </c>
      <c r="E73" s="8">
        <f t="shared" si="5"/>
        <v>0</v>
      </c>
      <c r="F73" s="8">
        <f t="shared" si="6"/>
        <v>0</v>
      </c>
      <c r="G73" s="8">
        <f t="shared" si="0"/>
        <v>0</v>
      </c>
      <c r="H73" s="8">
        <f t="shared" si="1"/>
        <v>0</v>
      </c>
      <c r="I73" s="9" t="e">
        <f t="shared" si="2"/>
        <v>#DIV/0!</v>
      </c>
      <c r="K73" s="1">
        <f t="shared" si="8"/>
        <v>0</v>
      </c>
    </row>
    <row r="74" spans="1:11" ht="15.95" customHeight="1" x14ac:dyDescent="0.2">
      <c r="A74" s="21">
        <f t="shared" si="7"/>
        <v>43100</v>
      </c>
      <c r="B74" s="19" t="str">
        <f t="shared" si="3"/>
        <v>A74</v>
      </c>
      <c r="C74" s="20">
        <v>53</v>
      </c>
      <c r="D74" s="8">
        <f t="shared" si="4"/>
        <v>0</v>
      </c>
      <c r="E74" s="8">
        <f t="shared" si="5"/>
        <v>0</v>
      </c>
      <c r="F74" s="8">
        <f t="shared" si="6"/>
        <v>0</v>
      </c>
      <c r="G74" s="8">
        <f t="shared" si="0"/>
        <v>0</v>
      </c>
      <c r="H74" s="8">
        <f t="shared" si="1"/>
        <v>0</v>
      </c>
      <c r="I74" s="9" t="e">
        <f t="shared" si="2"/>
        <v>#DIV/0!</v>
      </c>
      <c r="K74" s="1">
        <f t="shared" si="8"/>
        <v>0</v>
      </c>
    </row>
    <row r="75" spans="1:11" ht="15.95" customHeight="1" x14ac:dyDescent="0.2">
      <c r="A75" s="21">
        <f t="shared" si="7"/>
        <v>43131</v>
      </c>
      <c r="B75" s="19" t="str">
        <f t="shared" si="3"/>
        <v>A75</v>
      </c>
      <c r="C75" s="20">
        <v>54</v>
      </c>
      <c r="D75" s="8">
        <f t="shared" si="4"/>
        <v>0</v>
      </c>
      <c r="E75" s="8">
        <f t="shared" si="5"/>
        <v>0</v>
      </c>
      <c r="F75" s="8">
        <f t="shared" si="6"/>
        <v>0</v>
      </c>
      <c r="G75" s="8">
        <f t="shared" si="0"/>
        <v>0</v>
      </c>
      <c r="H75" s="8">
        <f t="shared" si="1"/>
        <v>0</v>
      </c>
      <c r="I75" s="9" t="e">
        <f t="shared" si="2"/>
        <v>#DIV/0!</v>
      </c>
      <c r="K75" s="1">
        <f t="shared" si="8"/>
        <v>0</v>
      </c>
    </row>
    <row r="76" spans="1:11" ht="15.95" customHeight="1" x14ac:dyDescent="0.2">
      <c r="A76" s="21">
        <f t="shared" si="7"/>
        <v>43159</v>
      </c>
      <c r="B76" s="19" t="str">
        <f t="shared" si="3"/>
        <v>A76</v>
      </c>
      <c r="C76" s="20">
        <v>55</v>
      </c>
      <c r="D76" s="8">
        <f t="shared" si="4"/>
        <v>0</v>
      </c>
      <c r="E76" s="8">
        <f t="shared" si="5"/>
        <v>0</v>
      </c>
      <c r="F76" s="8">
        <f t="shared" si="6"/>
        <v>0</v>
      </c>
      <c r="G76" s="8">
        <f t="shared" si="0"/>
        <v>0</v>
      </c>
      <c r="H76" s="8">
        <f t="shared" si="1"/>
        <v>0</v>
      </c>
      <c r="I76" s="9" t="e">
        <f t="shared" si="2"/>
        <v>#DIV/0!</v>
      </c>
      <c r="K76" s="1">
        <f t="shared" si="8"/>
        <v>0</v>
      </c>
    </row>
    <row r="77" spans="1:11" ht="15.95" customHeight="1" x14ac:dyDescent="0.2">
      <c r="A77" s="21">
        <f t="shared" si="7"/>
        <v>43190</v>
      </c>
      <c r="B77" s="19" t="str">
        <f t="shared" si="3"/>
        <v>A77</v>
      </c>
      <c r="C77" s="20">
        <v>56</v>
      </c>
      <c r="D77" s="8">
        <f t="shared" si="4"/>
        <v>0</v>
      </c>
      <c r="E77" s="8">
        <f t="shared" si="5"/>
        <v>0</v>
      </c>
      <c r="F77" s="8">
        <f t="shared" si="6"/>
        <v>0</v>
      </c>
      <c r="G77" s="8">
        <f t="shared" si="0"/>
        <v>0</v>
      </c>
      <c r="H77" s="8">
        <f t="shared" si="1"/>
        <v>0</v>
      </c>
      <c r="I77" s="9" t="e">
        <f t="shared" si="2"/>
        <v>#DIV/0!</v>
      </c>
      <c r="K77" s="1">
        <f t="shared" si="8"/>
        <v>0</v>
      </c>
    </row>
    <row r="78" spans="1:11" ht="15.95" customHeight="1" x14ac:dyDescent="0.2">
      <c r="A78" s="21">
        <f t="shared" si="7"/>
        <v>43220</v>
      </c>
      <c r="B78" s="19" t="str">
        <f t="shared" si="3"/>
        <v>A78</v>
      </c>
      <c r="C78" s="20">
        <v>57</v>
      </c>
      <c r="D78" s="8">
        <f t="shared" si="4"/>
        <v>0</v>
      </c>
      <c r="E78" s="8">
        <f t="shared" si="5"/>
        <v>0</v>
      </c>
      <c r="F78" s="8">
        <f t="shared" si="6"/>
        <v>0</v>
      </c>
      <c r="G78" s="8">
        <f t="shared" si="0"/>
        <v>0</v>
      </c>
      <c r="H78" s="8">
        <f t="shared" si="1"/>
        <v>0</v>
      </c>
      <c r="I78" s="9" t="e">
        <f t="shared" si="2"/>
        <v>#DIV/0!</v>
      </c>
      <c r="K78" s="1">
        <f t="shared" si="8"/>
        <v>0</v>
      </c>
    </row>
    <row r="79" spans="1:11" ht="15.95" customHeight="1" x14ac:dyDescent="0.2">
      <c r="A79" s="21">
        <f t="shared" si="7"/>
        <v>43251</v>
      </c>
      <c r="B79" s="19" t="str">
        <f t="shared" si="3"/>
        <v>A79</v>
      </c>
      <c r="C79" s="20">
        <v>58</v>
      </c>
      <c r="D79" s="8">
        <f t="shared" si="4"/>
        <v>0</v>
      </c>
      <c r="E79" s="8">
        <f t="shared" si="5"/>
        <v>0</v>
      </c>
      <c r="F79" s="8">
        <f t="shared" si="6"/>
        <v>0</v>
      </c>
      <c r="G79" s="8">
        <f t="shared" si="0"/>
        <v>0</v>
      </c>
      <c r="H79" s="8">
        <f t="shared" si="1"/>
        <v>0</v>
      </c>
      <c r="I79" s="9" t="e">
        <f t="shared" si="2"/>
        <v>#DIV/0!</v>
      </c>
      <c r="K79" s="1">
        <f t="shared" si="8"/>
        <v>0</v>
      </c>
    </row>
    <row r="80" spans="1:11" ht="15.95" customHeight="1" x14ac:dyDescent="0.2">
      <c r="A80" s="21">
        <f t="shared" si="7"/>
        <v>43281</v>
      </c>
      <c r="B80" s="19" t="str">
        <f t="shared" si="3"/>
        <v>A80</v>
      </c>
      <c r="C80" s="20">
        <v>59</v>
      </c>
      <c r="D80" s="8">
        <f t="shared" si="4"/>
        <v>0</v>
      </c>
      <c r="E80" s="8">
        <f t="shared" si="5"/>
        <v>0</v>
      </c>
      <c r="F80" s="8">
        <f t="shared" si="6"/>
        <v>0</v>
      </c>
      <c r="G80" s="8">
        <f t="shared" si="0"/>
        <v>0</v>
      </c>
      <c r="H80" s="8">
        <f t="shared" si="1"/>
        <v>0</v>
      </c>
      <c r="I80" s="9" t="e">
        <f t="shared" si="2"/>
        <v>#DIV/0!</v>
      </c>
      <c r="K80" s="1">
        <f t="shared" si="8"/>
        <v>0</v>
      </c>
    </row>
    <row r="81" spans="1:11" ht="15.95" customHeight="1" x14ac:dyDescent="0.2">
      <c r="A81" s="21">
        <f t="shared" si="7"/>
        <v>43312</v>
      </c>
      <c r="B81" s="19" t="str">
        <f t="shared" si="3"/>
        <v>A81</v>
      </c>
      <c r="C81" s="20">
        <v>60</v>
      </c>
      <c r="D81" s="8">
        <f t="shared" si="4"/>
        <v>0</v>
      </c>
      <c r="E81" s="8">
        <f t="shared" si="5"/>
        <v>0</v>
      </c>
      <c r="F81" s="8">
        <f t="shared" si="6"/>
        <v>0</v>
      </c>
      <c r="G81" s="8">
        <f t="shared" si="0"/>
        <v>0</v>
      </c>
      <c r="H81" s="8">
        <f t="shared" si="1"/>
        <v>0</v>
      </c>
      <c r="I81" s="9" t="e">
        <f t="shared" si="2"/>
        <v>#DIV/0!</v>
      </c>
      <c r="K81" s="1">
        <f t="shared" si="8"/>
        <v>0</v>
      </c>
    </row>
    <row r="82" spans="1:11" ht="15.95" customHeight="1" x14ac:dyDescent="0.2">
      <c r="A82" s="36">
        <f t="shared" si="7"/>
        <v>43343</v>
      </c>
      <c r="B82" s="37" t="str">
        <f t="shared" si="3"/>
        <v>A82</v>
      </c>
      <c r="C82" s="38">
        <v>61</v>
      </c>
      <c r="D82" s="39">
        <f t="shared" si="4"/>
        <v>0</v>
      </c>
      <c r="E82" s="39">
        <f t="shared" si="5"/>
        <v>0</v>
      </c>
      <c r="F82" s="39">
        <f t="shared" si="6"/>
        <v>0</v>
      </c>
      <c r="G82" s="39">
        <f t="shared" si="0"/>
        <v>0</v>
      </c>
      <c r="H82" s="39">
        <f t="shared" si="1"/>
        <v>0</v>
      </c>
      <c r="I82" s="40" t="e">
        <f t="shared" si="2"/>
        <v>#DIV/0!</v>
      </c>
      <c r="J82" s="41"/>
      <c r="K82" s="42">
        <f>K81+K6</f>
        <v>0</v>
      </c>
    </row>
    <row r="83" spans="1:11" ht="15.95" customHeight="1" x14ac:dyDescent="0.2">
      <c r="A83" s="21">
        <f t="shared" si="7"/>
        <v>43373</v>
      </c>
      <c r="B83" s="19" t="str">
        <f t="shared" si="3"/>
        <v>A83</v>
      </c>
      <c r="C83" s="20">
        <v>62</v>
      </c>
      <c r="D83" s="8">
        <f t="shared" si="4"/>
        <v>0</v>
      </c>
      <c r="E83" s="8">
        <f t="shared" si="5"/>
        <v>0</v>
      </c>
      <c r="F83" s="8">
        <f t="shared" si="6"/>
        <v>0</v>
      </c>
      <c r="G83" s="8">
        <f t="shared" si="0"/>
        <v>0</v>
      </c>
      <c r="H83" s="8">
        <f t="shared" si="1"/>
        <v>0</v>
      </c>
      <c r="I83" s="9" t="e">
        <f t="shared" si="2"/>
        <v>#DIV/0!</v>
      </c>
      <c r="K83" s="1">
        <f>K82</f>
        <v>0</v>
      </c>
    </row>
    <row r="84" spans="1:11" ht="15.95" customHeight="1" x14ac:dyDescent="0.2">
      <c r="A84" s="21">
        <f t="shared" si="7"/>
        <v>43404</v>
      </c>
      <c r="B84" s="19" t="str">
        <f t="shared" si="3"/>
        <v>A84</v>
      </c>
      <c r="C84" s="20">
        <v>63</v>
      </c>
      <c r="D84" s="8">
        <f t="shared" si="4"/>
        <v>0</v>
      </c>
      <c r="E84" s="8">
        <f t="shared" si="5"/>
        <v>0</v>
      </c>
      <c r="F84" s="8">
        <f t="shared" si="6"/>
        <v>0</v>
      </c>
      <c r="G84" s="8">
        <f t="shared" si="0"/>
        <v>0</v>
      </c>
      <c r="H84" s="8">
        <f t="shared" si="1"/>
        <v>0</v>
      </c>
      <c r="I84" s="9" t="e">
        <f t="shared" si="2"/>
        <v>#DIV/0!</v>
      </c>
      <c r="K84" s="1">
        <f t="shared" ref="K84:K141" si="9">K83</f>
        <v>0</v>
      </c>
    </row>
    <row r="85" spans="1:11" ht="15.95" customHeight="1" x14ac:dyDescent="0.2">
      <c r="A85" s="21">
        <f t="shared" si="7"/>
        <v>43434</v>
      </c>
      <c r="B85" s="19" t="str">
        <f t="shared" si="3"/>
        <v>A85</v>
      </c>
      <c r="C85" s="20">
        <v>64</v>
      </c>
      <c r="D85" s="8">
        <f t="shared" si="4"/>
        <v>0</v>
      </c>
      <c r="E85" s="8">
        <f t="shared" si="5"/>
        <v>0</v>
      </c>
      <c r="F85" s="8">
        <f t="shared" si="6"/>
        <v>0</v>
      </c>
      <c r="G85" s="8">
        <f t="shared" si="0"/>
        <v>0</v>
      </c>
      <c r="H85" s="8">
        <f t="shared" si="1"/>
        <v>0</v>
      </c>
      <c r="I85" s="9" t="e">
        <f t="shared" si="2"/>
        <v>#DIV/0!</v>
      </c>
      <c r="K85" s="1">
        <f t="shared" si="9"/>
        <v>0</v>
      </c>
    </row>
    <row r="86" spans="1:11" ht="15.95" customHeight="1" x14ac:dyDescent="0.2">
      <c r="A86" s="21">
        <f t="shared" si="7"/>
        <v>43465</v>
      </c>
      <c r="B86" s="19" t="str">
        <f t="shared" si="3"/>
        <v>A86</v>
      </c>
      <c r="C86" s="20">
        <v>65</v>
      </c>
      <c r="D86" s="8">
        <f t="shared" si="4"/>
        <v>0</v>
      </c>
      <c r="E86" s="8">
        <f t="shared" si="5"/>
        <v>0</v>
      </c>
      <c r="F86" s="8">
        <f t="shared" si="6"/>
        <v>0</v>
      </c>
      <c r="G86" s="8">
        <f t="shared" ref="G86:G149" si="10">E86-F86</f>
        <v>0</v>
      </c>
      <c r="H86" s="8">
        <f t="shared" ref="H86:H149" si="11">D86-G86</f>
        <v>0</v>
      </c>
      <c r="I86" s="9" t="e">
        <f t="shared" ref="I86:I149" si="12">H86/$D$13</f>
        <v>#DIV/0!</v>
      </c>
      <c r="K86" s="1">
        <f t="shared" si="9"/>
        <v>0</v>
      </c>
    </row>
    <row r="87" spans="1:11" ht="15.95" customHeight="1" x14ac:dyDescent="0.2">
      <c r="A87" s="21">
        <f t="shared" ref="A87:A150" si="13">DATE(YEAR(A86),MONTH(A86)+2,1-1)</f>
        <v>43496</v>
      </c>
      <c r="B87" s="19" t="str">
        <f t="shared" ref="B87:B150" si="14">"A"&amp;ROW(A87)</f>
        <v>A87</v>
      </c>
      <c r="C87" s="20">
        <v>66</v>
      </c>
      <c r="D87" s="8">
        <f t="shared" ref="D87:D150" si="15">IF(ROUND(H86,0)&gt;0,H86,0)</f>
        <v>0</v>
      </c>
      <c r="E87" s="8">
        <f t="shared" ref="E87:E150" si="16">IF($D$15+1-C87=0,0,PMT(K87/12,$D$15+1-C87,-$D87,0,0))</f>
        <v>0</v>
      </c>
      <c r="F87" s="8">
        <f t="shared" ref="F87:F150" si="17">D87*K87/12</f>
        <v>0</v>
      </c>
      <c r="G87" s="8">
        <f t="shared" si="10"/>
        <v>0</v>
      </c>
      <c r="H87" s="8">
        <f t="shared" si="11"/>
        <v>0</v>
      </c>
      <c r="I87" s="9" t="e">
        <f t="shared" si="12"/>
        <v>#DIV/0!</v>
      </c>
      <c r="K87" s="1">
        <f t="shared" si="9"/>
        <v>0</v>
      </c>
    </row>
    <row r="88" spans="1:11" ht="15.95" customHeight="1" x14ac:dyDescent="0.2">
      <c r="A88" s="21">
        <f t="shared" si="13"/>
        <v>43524</v>
      </c>
      <c r="B88" s="19" t="str">
        <f t="shared" si="14"/>
        <v>A88</v>
      </c>
      <c r="C88" s="20">
        <v>67</v>
      </c>
      <c r="D88" s="8">
        <f t="shared" si="15"/>
        <v>0</v>
      </c>
      <c r="E88" s="8">
        <f t="shared" si="16"/>
        <v>0</v>
      </c>
      <c r="F88" s="8">
        <f t="shared" si="17"/>
        <v>0</v>
      </c>
      <c r="G88" s="8">
        <f t="shared" si="10"/>
        <v>0</v>
      </c>
      <c r="H88" s="8">
        <f t="shared" si="11"/>
        <v>0</v>
      </c>
      <c r="I88" s="9" t="e">
        <f t="shared" si="12"/>
        <v>#DIV/0!</v>
      </c>
      <c r="K88" s="1">
        <f t="shared" si="9"/>
        <v>0</v>
      </c>
    </row>
    <row r="89" spans="1:11" ht="15.95" customHeight="1" x14ac:dyDescent="0.2">
      <c r="A89" s="21">
        <f t="shared" si="13"/>
        <v>43555</v>
      </c>
      <c r="B89" s="19" t="str">
        <f t="shared" si="14"/>
        <v>A89</v>
      </c>
      <c r="C89" s="20">
        <v>68</v>
      </c>
      <c r="D89" s="8">
        <f t="shared" si="15"/>
        <v>0</v>
      </c>
      <c r="E89" s="8">
        <f t="shared" si="16"/>
        <v>0</v>
      </c>
      <c r="F89" s="8">
        <f t="shared" si="17"/>
        <v>0</v>
      </c>
      <c r="G89" s="8">
        <f t="shared" si="10"/>
        <v>0</v>
      </c>
      <c r="H89" s="8">
        <f t="shared" si="11"/>
        <v>0</v>
      </c>
      <c r="I89" s="9" t="e">
        <f t="shared" si="12"/>
        <v>#DIV/0!</v>
      </c>
      <c r="K89" s="1">
        <f t="shared" si="9"/>
        <v>0</v>
      </c>
    </row>
    <row r="90" spans="1:11" ht="15.95" customHeight="1" x14ac:dyDescent="0.2">
      <c r="A90" s="21">
        <f t="shared" si="13"/>
        <v>43585</v>
      </c>
      <c r="B90" s="19" t="str">
        <f t="shared" si="14"/>
        <v>A90</v>
      </c>
      <c r="C90" s="20">
        <v>69</v>
      </c>
      <c r="D90" s="8">
        <f t="shared" si="15"/>
        <v>0</v>
      </c>
      <c r="E90" s="8">
        <f t="shared" si="16"/>
        <v>0</v>
      </c>
      <c r="F90" s="8">
        <f t="shared" si="17"/>
        <v>0</v>
      </c>
      <c r="G90" s="8">
        <f t="shared" si="10"/>
        <v>0</v>
      </c>
      <c r="H90" s="8">
        <f t="shared" si="11"/>
        <v>0</v>
      </c>
      <c r="I90" s="9" t="e">
        <f t="shared" si="12"/>
        <v>#DIV/0!</v>
      </c>
      <c r="K90" s="1">
        <f t="shared" si="9"/>
        <v>0</v>
      </c>
    </row>
    <row r="91" spans="1:11" ht="15.95" customHeight="1" x14ac:dyDescent="0.2">
      <c r="A91" s="21">
        <f t="shared" si="13"/>
        <v>43616</v>
      </c>
      <c r="B91" s="19" t="str">
        <f t="shared" si="14"/>
        <v>A91</v>
      </c>
      <c r="C91" s="20">
        <v>70</v>
      </c>
      <c r="D91" s="8">
        <f t="shared" si="15"/>
        <v>0</v>
      </c>
      <c r="E91" s="8">
        <f t="shared" si="16"/>
        <v>0</v>
      </c>
      <c r="F91" s="8">
        <f t="shared" si="17"/>
        <v>0</v>
      </c>
      <c r="G91" s="8">
        <f t="shared" si="10"/>
        <v>0</v>
      </c>
      <c r="H91" s="8">
        <f t="shared" si="11"/>
        <v>0</v>
      </c>
      <c r="I91" s="9" t="e">
        <f t="shared" si="12"/>
        <v>#DIV/0!</v>
      </c>
      <c r="K91" s="1">
        <f t="shared" si="9"/>
        <v>0</v>
      </c>
    </row>
    <row r="92" spans="1:11" ht="15.95" customHeight="1" x14ac:dyDescent="0.2">
      <c r="A92" s="21">
        <f t="shared" si="13"/>
        <v>43646</v>
      </c>
      <c r="B92" s="19" t="str">
        <f t="shared" si="14"/>
        <v>A92</v>
      </c>
      <c r="C92" s="20">
        <v>71</v>
      </c>
      <c r="D92" s="8">
        <f t="shared" si="15"/>
        <v>0</v>
      </c>
      <c r="E92" s="8">
        <f t="shared" si="16"/>
        <v>0</v>
      </c>
      <c r="F92" s="8">
        <f t="shared" si="17"/>
        <v>0</v>
      </c>
      <c r="G92" s="8">
        <f t="shared" si="10"/>
        <v>0</v>
      </c>
      <c r="H92" s="8">
        <f t="shared" si="11"/>
        <v>0</v>
      </c>
      <c r="I92" s="9" t="e">
        <f t="shared" si="12"/>
        <v>#DIV/0!</v>
      </c>
      <c r="K92" s="1">
        <f t="shared" si="9"/>
        <v>0</v>
      </c>
    </row>
    <row r="93" spans="1:11" ht="15.95" customHeight="1" x14ac:dyDescent="0.2">
      <c r="A93" s="21">
        <f t="shared" si="13"/>
        <v>43677</v>
      </c>
      <c r="B93" s="19" t="str">
        <f t="shared" si="14"/>
        <v>A93</v>
      </c>
      <c r="C93" s="20">
        <v>72</v>
      </c>
      <c r="D93" s="8">
        <f t="shared" si="15"/>
        <v>0</v>
      </c>
      <c r="E93" s="8">
        <f t="shared" si="16"/>
        <v>0</v>
      </c>
      <c r="F93" s="8">
        <f t="shared" si="17"/>
        <v>0</v>
      </c>
      <c r="G93" s="8">
        <f t="shared" si="10"/>
        <v>0</v>
      </c>
      <c r="H93" s="8">
        <f t="shared" si="11"/>
        <v>0</v>
      </c>
      <c r="I93" s="9" t="e">
        <f t="shared" si="12"/>
        <v>#DIV/0!</v>
      </c>
      <c r="K93" s="1">
        <f t="shared" si="9"/>
        <v>0</v>
      </c>
    </row>
    <row r="94" spans="1:11" ht="15.95" customHeight="1" x14ac:dyDescent="0.2">
      <c r="A94" s="21">
        <f t="shared" si="13"/>
        <v>43708</v>
      </c>
      <c r="B94" s="19" t="str">
        <f t="shared" si="14"/>
        <v>A94</v>
      </c>
      <c r="C94" s="20">
        <v>73</v>
      </c>
      <c r="D94" s="8">
        <f t="shared" si="15"/>
        <v>0</v>
      </c>
      <c r="E94" s="8">
        <f t="shared" si="16"/>
        <v>0</v>
      </c>
      <c r="F94" s="8">
        <f t="shared" si="17"/>
        <v>0</v>
      </c>
      <c r="G94" s="8">
        <f t="shared" si="10"/>
        <v>0</v>
      </c>
      <c r="H94" s="8">
        <f t="shared" si="11"/>
        <v>0</v>
      </c>
      <c r="I94" s="9" t="e">
        <f t="shared" si="12"/>
        <v>#DIV/0!</v>
      </c>
      <c r="K94" s="1">
        <f t="shared" si="9"/>
        <v>0</v>
      </c>
    </row>
    <row r="95" spans="1:11" ht="15.95" customHeight="1" x14ac:dyDescent="0.2">
      <c r="A95" s="21">
        <f t="shared" si="13"/>
        <v>43738</v>
      </c>
      <c r="B95" s="19" t="str">
        <f t="shared" si="14"/>
        <v>A95</v>
      </c>
      <c r="C95" s="20">
        <v>74</v>
      </c>
      <c r="D95" s="8">
        <f t="shared" si="15"/>
        <v>0</v>
      </c>
      <c r="E95" s="8">
        <f t="shared" si="16"/>
        <v>0</v>
      </c>
      <c r="F95" s="8">
        <f t="shared" si="17"/>
        <v>0</v>
      </c>
      <c r="G95" s="8">
        <f t="shared" si="10"/>
        <v>0</v>
      </c>
      <c r="H95" s="8">
        <f t="shared" si="11"/>
        <v>0</v>
      </c>
      <c r="I95" s="9" t="e">
        <f t="shared" si="12"/>
        <v>#DIV/0!</v>
      </c>
      <c r="K95" s="1">
        <f t="shared" si="9"/>
        <v>0</v>
      </c>
    </row>
    <row r="96" spans="1:11" ht="15.95" customHeight="1" x14ac:dyDescent="0.2">
      <c r="A96" s="21">
        <f t="shared" si="13"/>
        <v>43769</v>
      </c>
      <c r="B96" s="19" t="str">
        <f t="shared" si="14"/>
        <v>A96</v>
      </c>
      <c r="C96" s="20">
        <v>75</v>
      </c>
      <c r="D96" s="8">
        <f t="shared" si="15"/>
        <v>0</v>
      </c>
      <c r="E96" s="8">
        <f t="shared" si="16"/>
        <v>0</v>
      </c>
      <c r="F96" s="8">
        <f t="shared" si="17"/>
        <v>0</v>
      </c>
      <c r="G96" s="8">
        <f t="shared" si="10"/>
        <v>0</v>
      </c>
      <c r="H96" s="8">
        <f t="shared" si="11"/>
        <v>0</v>
      </c>
      <c r="I96" s="9" t="e">
        <f t="shared" si="12"/>
        <v>#DIV/0!</v>
      </c>
      <c r="K96" s="1">
        <f t="shared" si="9"/>
        <v>0</v>
      </c>
    </row>
    <row r="97" spans="1:11" ht="15.95" customHeight="1" x14ac:dyDescent="0.2">
      <c r="A97" s="21">
        <f t="shared" si="13"/>
        <v>43799</v>
      </c>
      <c r="B97" s="19" t="str">
        <f t="shared" si="14"/>
        <v>A97</v>
      </c>
      <c r="C97" s="20">
        <v>76</v>
      </c>
      <c r="D97" s="8">
        <f t="shared" si="15"/>
        <v>0</v>
      </c>
      <c r="E97" s="8">
        <f t="shared" si="16"/>
        <v>0</v>
      </c>
      <c r="F97" s="8">
        <f t="shared" si="17"/>
        <v>0</v>
      </c>
      <c r="G97" s="8">
        <f t="shared" si="10"/>
        <v>0</v>
      </c>
      <c r="H97" s="8">
        <f t="shared" si="11"/>
        <v>0</v>
      </c>
      <c r="I97" s="9" t="e">
        <f t="shared" si="12"/>
        <v>#DIV/0!</v>
      </c>
      <c r="K97" s="1">
        <f t="shared" si="9"/>
        <v>0</v>
      </c>
    </row>
    <row r="98" spans="1:11" ht="15.95" customHeight="1" x14ac:dyDescent="0.2">
      <c r="A98" s="21">
        <f t="shared" si="13"/>
        <v>43830</v>
      </c>
      <c r="B98" s="19" t="str">
        <f t="shared" si="14"/>
        <v>A98</v>
      </c>
      <c r="C98" s="20">
        <v>77</v>
      </c>
      <c r="D98" s="8">
        <f t="shared" si="15"/>
        <v>0</v>
      </c>
      <c r="E98" s="8">
        <f t="shared" si="16"/>
        <v>0</v>
      </c>
      <c r="F98" s="8">
        <f t="shared" si="17"/>
        <v>0</v>
      </c>
      <c r="G98" s="8">
        <f t="shared" si="10"/>
        <v>0</v>
      </c>
      <c r="H98" s="8">
        <f t="shared" si="11"/>
        <v>0</v>
      </c>
      <c r="I98" s="9" t="e">
        <f t="shared" si="12"/>
        <v>#DIV/0!</v>
      </c>
      <c r="K98" s="1">
        <f t="shared" si="9"/>
        <v>0</v>
      </c>
    </row>
    <row r="99" spans="1:11" ht="15.95" customHeight="1" x14ac:dyDescent="0.2">
      <c r="A99" s="21">
        <f t="shared" si="13"/>
        <v>43861</v>
      </c>
      <c r="B99" s="19" t="str">
        <f t="shared" si="14"/>
        <v>A99</v>
      </c>
      <c r="C99" s="20">
        <v>78</v>
      </c>
      <c r="D99" s="8">
        <f t="shared" si="15"/>
        <v>0</v>
      </c>
      <c r="E99" s="8">
        <f t="shared" si="16"/>
        <v>0</v>
      </c>
      <c r="F99" s="8">
        <f t="shared" si="17"/>
        <v>0</v>
      </c>
      <c r="G99" s="8">
        <f t="shared" si="10"/>
        <v>0</v>
      </c>
      <c r="H99" s="8">
        <f t="shared" si="11"/>
        <v>0</v>
      </c>
      <c r="I99" s="9" t="e">
        <f t="shared" si="12"/>
        <v>#DIV/0!</v>
      </c>
      <c r="K99" s="1">
        <f t="shared" si="9"/>
        <v>0</v>
      </c>
    </row>
    <row r="100" spans="1:11" ht="15.95" customHeight="1" x14ac:dyDescent="0.2">
      <c r="A100" s="21">
        <f t="shared" si="13"/>
        <v>43890</v>
      </c>
      <c r="B100" s="19" t="str">
        <f t="shared" si="14"/>
        <v>A100</v>
      </c>
      <c r="C100" s="20">
        <v>79</v>
      </c>
      <c r="D100" s="8">
        <f t="shared" si="15"/>
        <v>0</v>
      </c>
      <c r="E100" s="8">
        <f t="shared" si="16"/>
        <v>0</v>
      </c>
      <c r="F100" s="8">
        <f t="shared" si="17"/>
        <v>0</v>
      </c>
      <c r="G100" s="8">
        <f t="shared" si="10"/>
        <v>0</v>
      </c>
      <c r="H100" s="8">
        <f t="shared" si="11"/>
        <v>0</v>
      </c>
      <c r="I100" s="9" t="e">
        <f t="shared" si="12"/>
        <v>#DIV/0!</v>
      </c>
      <c r="K100" s="1">
        <f t="shared" si="9"/>
        <v>0</v>
      </c>
    </row>
    <row r="101" spans="1:11" ht="15.95" customHeight="1" x14ac:dyDescent="0.2">
      <c r="A101" s="21">
        <f t="shared" si="13"/>
        <v>43921</v>
      </c>
      <c r="B101" s="19" t="str">
        <f t="shared" si="14"/>
        <v>A101</v>
      </c>
      <c r="C101" s="20">
        <v>80</v>
      </c>
      <c r="D101" s="8">
        <f t="shared" si="15"/>
        <v>0</v>
      </c>
      <c r="E101" s="8">
        <f t="shared" si="16"/>
        <v>0</v>
      </c>
      <c r="F101" s="8">
        <f t="shared" si="17"/>
        <v>0</v>
      </c>
      <c r="G101" s="8">
        <f t="shared" si="10"/>
        <v>0</v>
      </c>
      <c r="H101" s="8">
        <f t="shared" si="11"/>
        <v>0</v>
      </c>
      <c r="I101" s="9" t="e">
        <f t="shared" si="12"/>
        <v>#DIV/0!</v>
      </c>
      <c r="K101" s="1">
        <f t="shared" si="9"/>
        <v>0</v>
      </c>
    </row>
    <row r="102" spans="1:11" ht="15.95" customHeight="1" x14ac:dyDescent="0.2">
      <c r="A102" s="21">
        <f t="shared" si="13"/>
        <v>43951</v>
      </c>
      <c r="B102" s="19" t="str">
        <f t="shared" si="14"/>
        <v>A102</v>
      </c>
      <c r="C102" s="20">
        <v>81</v>
      </c>
      <c r="D102" s="8">
        <f t="shared" si="15"/>
        <v>0</v>
      </c>
      <c r="E102" s="8">
        <f t="shared" si="16"/>
        <v>0</v>
      </c>
      <c r="F102" s="8">
        <f t="shared" si="17"/>
        <v>0</v>
      </c>
      <c r="G102" s="8">
        <f t="shared" si="10"/>
        <v>0</v>
      </c>
      <c r="H102" s="8">
        <f t="shared" si="11"/>
        <v>0</v>
      </c>
      <c r="I102" s="9" t="e">
        <f t="shared" si="12"/>
        <v>#DIV/0!</v>
      </c>
      <c r="K102" s="1">
        <f t="shared" si="9"/>
        <v>0</v>
      </c>
    </row>
    <row r="103" spans="1:11" ht="15.95" customHeight="1" x14ac:dyDescent="0.2">
      <c r="A103" s="21">
        <f t="shared" si="13"/>
        <v>43982</v>
      </c>
      <c r="B103" s="19" t="str">
        <f t="shared" si="14"/>
        <v>A103</v>
      </c>
      <c r="C103" s="20">
        <v>82</v>
      </c>
      <c r="D103" s="8">
        <f t="shared" si="15"/>
        <v>0</v>
      </c>
      <c r="E103" s="8">
        <f t="shared" si="16"/>
        <v>0</v>
      </c>
      <c r="F103" s="8">
        <f t="shared" si="17"/>
        <v>0</v>
      </c>
      <c r="G103" s="8">
        <f t="shared" si="10"/>
        <v>0</v>
      </c>
      <c r="H103" s="8">
        <f t="shared" si="11"/>
        <v>0</v>
      </c>
      <c r="I103" s="9" t="e">
        <f t="shared" si="12"/>
        <v>#DIV/0!</v>
      </c>
      <c r="K103" s="1">
        <f t="shared" si="9"/>
        <v>0</v>
      </c>
    </row>
    <row r="104" spans="1:11" ht="15.95" customHeight="1" x14ac:dyDescent="0.2">
      <c r="A104" s="21">
        <f t="shared" si="13"/>
        <v>44012</v>
      </c>
      <c r="B104" s="19" t="str">
        <f t="shared" si="14"/>
        <v>A104</v>
      </c>
      <c r="C104" s="20">
        <v>83</v>
      </c>
      <c r="D104" s="8">
        <f t="shared" si="15"/>
        <v>0</v>
      </c>
      <c r="E104" s="8">
        <f t="shared" si="16"/>
        <v>0</v>
      </c>
      <c r="F104" s="8">
        <f t="shared" si="17"/>
        <v>0</v>
      </c>
      <c r="G104" s="8">
        <f t="shared" si="10"/>
        <v>0</v>
      </c>
      <c r="H104" s="8">
        <f t="shared" si="11"/>
        <v>0</v>
      </c>
      <c r="I104" s="9" t="e">
        <f t="shared" si="12"/>
        <v>#DIV/0!</v>
      </c>
      <c r="K104" s="1">
        <f t="shared" si="9"/>
        <v>0</v>
      </c>
    </row>
    <row r="105" spans="1:11" ht="15.95" customHeight="1" x14ac:dyDescent="0.2">
      <c r="A105" s="21">
        <f t="shared" si="13"/>
        <v>44043</v>
      </c>
      <c r="B105" s="19" t="str">
        <f t="shared" si="14"/>
        <v>A105</v>
      </c>
      <c r="C105" s="20">
        <v>84</v>
      </c>
      <c r="D105" s="8">
        <f t="shared" si="15"/>
        <v>0</v>
      </c>
      <c r="E105" s="8">
        <f t="shared" si="16"/>
        <v>0</v>
      </c>
      <c r="F105" s="8">
        <f t="shared" si="17"/>
        <v>0</v>
      </c>
      <c r="G105" s="8">
        <f t="shared" si="10"/>
        <v>0</v>
      </c>
      <c r="H105" s="8">
        <f t="shared" si="11"/>
        <v>0</v>
      </c>
      <c r="I105" s="9" t="e">
        <f t="shared" si="12"/>
        <v>#DIV/0!</v>
      </c>
      <c r="K105" s="1">
        <f t="shared" si="9"/>
        <v>0</v>
      </c>
    </row>
    <row r="106" spans="1:11" ht="15.95" customHeight="1" x14ac:dyDescent="0.2">
      <c r="A106" s="21">
        <f t="shared" si="13"/>
        <v>44074</v>
      </c>
      <c r="B106" s="19" t="str">
        <f t="shared" si="14"/>
        <v>A106</v>
      </c>
      <c r="C106" s="20">
        <v>85</v>
      </c>
      <c r="D106" s="8">
        <f t="shared" si="15"/>
        <v>0</v>
      </c>
      <c r="E106" s="8">
        <f t="shared" si="16"/>
        <v>0</v>
      </c>
      <c r="F106" s="8">
        <f t="shared" si="17"/>
        <v>0</v>
      </c>
      <c r="G106" s="8">
        <f t="shared" si="10"/>
        <v>0</v>
      </c>
      <c r="H106" s="8">
        <f t="shared" si="11"/>
        <v>0</v>
      </c>
      <c r="I106" s="9" t="e">
        <f t="shared" si="12"/>
        <v>#DIV/0!</v>
      </c>
      <c r="K106" s="1">
        <f t="shared" si="9"/>
        <v>0</v>
      </c>
    </row>
    <row r="107" spans="1:11" ht="15.95" customHeight="1" x14ac:dyDescent="0.2">
      <c r="A107" s="21">
        <f t="shared" si="13"/>
        <v>44104</v>
      </c>
      <c r="B107" s="19" t="str">
        <f t="shared" si="14"/>
        <v>A107</v>
      </c>
      <c r="C107" s="20">
        <v>86</v>
      </c>
      <c r="D107" s="8">
        <f t="shared" si="15"/>
        <v>0</v>
      </c>
      <c r="E107" s="8">
        <f t="shared" si="16"/>
        <v>0</v>
      </c>
      <c r="F107" s="8">
        <f t="shared" si="17"/>
        <v>0</v>
      </c>
      <c r="G107" s="8">
        <f t="shared" si="10"/>
        <v>0</v>
      </c>
      <c r="H107" s="8">
        <f t="shared" si="11"/>
        <v>0</v>
      </c>
      <c r="I107" s="9" t="e">
        <f t="shared" si="12"/>
        <v>#DIV/0!</v>
      </c>
      <c r="K107" s="1">
        <f t="shared" si="9"/>
        <v>0</v>
      </c>
    </row>
    <row r="108" spans="1:11" ht="15.95" customHeight="1" x14ac:dyDescent="0.2">
      <c r="A108" s="21">
        <f t="shared" si="13"/>
        <v>44135</v>
      </c>
      <c r="B108" s="19" t="str">
        <f t="shared" si="14"/>
        <v>A108</v>
      </c>
      <c r="C108" s="20">
        <v>87</v>
      </c>
      <c r="D108" s="8">
        <f t="shared" si="15"/>
        <v>0</v>
      </c>
      <c r="E108" s="8">
        <f t="shared" si="16"/>
        <v>0</v>
      </c>
      <c r="F108" s="8">
        <f t="shared" si="17"/>
        <v>0</v>
      </c>
      <c r="G108" s="8">
        <f t="shared" si="10"/>
        <v>0</v>
      </c>
      <c r="H108" s="8">
        <f t="shared" si="11"/>
        <v>0</v>
      </c>
      <c r="I108" s="9" t="e">
        <f t="shared" si="12"/>
        <v>#DIV/0!</v>
      </c>
      <c r="K108" s="1">
        <f t="shared" si="9"/>
        <v>0</v>
      </c>
    </row>
    <row r="109" spans="1:11" ht="15.95" customHeight="1" x14ac:dyDescent="0.2">
      <c r="A109" s="21">
        <f t="shared" si="13"/>
        <v>44165</v>
      </c>
      <c r="B109" s="19" t="str">
        <f t="shared" si="14"/>
        <v>A109</v>
      </c>
      <c r="C109" s="20">
        <v>88</v>
      </c>
      <c r="D109" s="8">
        <f t="shared" si="15"/>
        <v>0</v>
      </c>
      <c r="E109" s="8">
        <f t="shared" si="16"/>
        <v>0</v>
      </c>
      <c r="F109" s="8">
        <f t="shared" si="17"/>
        <v>0</v>
      </c>
      <c r="G109" s="8">
        <f t="shared" si="10"/>
        <v>0</v>
      </c>
      <c r="H109" s="8">
        <f t="shared" si="11"/>
        <v>0</v>
      </c>
      <c r="I109" s="9" t="e">
        <f t="shared" si="12"/>
        <v>#DIV/0!</v>
      </c>
      <c r="K109" s="1">
        <f t="shared" si="9"/>
        <v>0</v>
      </c>
    </row>
    <row r="110" spans="1:11" ht="15.95" customHeight="1" x14ac:dyDescent="0.2">
      <c r="A110" s="21">
        <f t="shared" si="13"/>
        <v>44196</v>
      </c>
      <c r="B110" s="19" t="str">
        <f t="shared" si="14"/>
        <v>A110</v>
      </c>
      <c r="C110" s="20">
        <v>89</v>
      </c>
      <c r="D110" s="8">
        <f t="shared" si="15"/>
        <v>0</v>
      </c>
      <c r="E110" s="8">
        <f t="shared" si="16"/>
        <v>0</v>
      </c>
      <c r="F110" s="8">
        <f t="shared" si="17"/>
        <v>0</v>
      </c>
      <c r="G110" s="8">
        <f t="shared" si="10"/>
        <v>0</v>
      </c>
      <c r="H110" s="8">
        <f t="shared" si="11"/>
        <v>0</v>
      </c>
      <c r="I110" s="9" t="e">
        <f t="shared" si="12"/>
        <v>#DIV/0!</v>
      </c>
      <c r="K110" s="1">
        <f t="shared" si="9"/>
        <v>0</v>
      </c>
    </row>
    <row r="111" spans="1:11" ht="15.95" customHeight="1" x14ac:dyDescent="0.2">
      <c r="A111" s="21">
        <f t="shared" si="13"/>
        <v>44227</v>
      </c>
      <c r="B111" s="19" t="str">
        <f t="shared" si="14"/>
        <v>A111</v>
      </c>
      <c r="C111" s="20">
        <v>90</v>
      </c>
      <c r="D111" s="8">
        <f t="shared" si="15"/>
        <v>0</v>
      </c>
      <c r="E111" s="8">
        <f t="shared" si="16"/>
        <v>0</v>
      </c>
      <c r="F111" s="8">
        <f t="shared" si="17"/>
        <v>0</v>
      </c>
      <c r="G111" s="8">
        <f t="shared" si="10"/>
        <v>0</v>
      </c>
      <c r="H111" s="8">
        <f t="shared" si="11"/>
        <v>0</v>
      </c>
      <c r="I111" s="9" t="e">
        <f t="shared" si="12"/>
        <v>#DIV/0!</v>
      </c>
      <c r="K111" s="1">
        <f t="shared" si="9"/>
        <v>0</v>
      </c>
    </row>
    <row r="112" spans="1:11" ht="15.95" customHeight="1" x14ac:dyDescent="0.2">
      <c r="A112" s="21">
        <f t="shared" si="13"/>
        <v>44255</v>
      </c>
      <c r="B112" s="19" t="str">
        <f t="shared" si="14"/>
        <v>A112</v>
      </c>
      <c r="C112" s="20">
        <v>91</v>
      </c>
      <c r="D112" s="8">
        <f t="shared" si="15"/>
        <v>0</v>
      </c>
      <c r="E112" s="8">
        <f t="shared" si="16"/>
        <v>0</v>
      </c>
      <c r="F112" s="8">
        <f t="shared" si="17"/>
        <v>0</v>
      </c>
      <c r="G112" s="8">
        <f t="shared" si="10"/>
        <v>0</v>
      </c>
      <c r="H112" s="8">
        <f t="shared" si="11"/>
        <v>0</v>
      </c>
      <c r="I112" s="9" t="e">
        <f t="shared" si="12"/>
        <v>#DIV/0!</v>
      </c>
      <c r="K112" s="1">
        <f t="shared" si="9"/>
        <v>0</v>
      </c>
    </row>
    <row r="113" spans="1:11" ht="15.95" customHeight="1" x14ac:dyDescent="0.2">
      <c r="A113" s="21">
        <f t="shared" si="13"/>
        <v>44286</v>
      </c>
      <c r="B113" s="19" t="str">
        <f t="shared" si="14"/>
        <v>A113</v>
      </c>
      <c r="C113" s="20">
        <v>92</v>
      </c>
      <c r="D113" s="8">
        <f t="shared" si="15"/>
        <v>0</v>
      </c>
      <c r="E113" s="8">
        <f t="shared" si="16"/>
        <v>0</v>
      </c>
      <c r="F113" s="8">
        <f t="shared" si="17"/>
        <v>0</v>
      </c>
      <c r="G113" s="8">
        <f t="shared" si="10"/>
        <v>0</v>
      </c>
      <c r="H113" s="8">
        <f t="shared" si="11"/>
        <v>0</v>
      </c>
      <c r="I113" s="9" t="e">
        <f t="shared" si="12"/>
        <v>#DIV/0!</v>
      </c>
      <c r="K113" s="1">
        <f t="shared" si="9"/>
        <v>0</v>
      </c>
    </row>
    <row r="114" spans="1:11" ht="15.95" customHeight="1" x14ac:dyDescent="0.2">
      <c r="A114" s="21">
        <f t="shared" si="13"/>
        <v>44316</v>
      </c>
      <c r="B114" s="19" t="str">
        <f t="shared" si="14"/>
        <v>A114</v>
      </c>
      <c r="C114" s="20">
        <v>93</v>
      </c>
      <c r="D114" s="8">
        <f t="shared" si="15"/>
        <v>0</v>
      </c>
      <c r="E114" s="8">
        <f t="shared" si="16"/>
        <v>0</v>
      </c>
      <c r="F114" s="8">
        <f t="shared" si="17"/>
        <v>0</v>
      </c>
      <c r="G114" s="8">
        <f t="shared" si="10"/>
        <v>0</v>
      </c>
      <c r="H114" s="8">
        <f t="shared" si="11"/>
        <v>0</v>
      </c>
      <c r="I114" s="9" t="e">
        <f t="shared" si="12"/>
        <v>#DIV/0!</v>
      </c>
      <c r="K114" s="1">
        <f t="shared" si="9"/>
        <v>0</v>
      </c>
    </row>
    <row r="115" spans="1:11" ht="15.95" customHeight="1" x14ac:dyDescent="0.2">
      <c r="A115" s="21">
        <f t="shared" si="13"/>
        <v>44347</v>
      </c>
      <c r="B115" s="19" t="str">
        <f t="shared" si="14"/>
        <v>A115</v>
      </c>
      <c r="C115" s="20">
        <v>94</v>
      </c>
      <c r="D115" s="8">
        <f t="shared" si="15"/>
        <v>0</v>
      </c>
      <c r="E115" s="8">
        <f t="shared" si="16"/>
        <v>0</v>
      </c>
      <c r="F115" s="8">
        <f t="shared" si="17"/>
        <v>0</v>
      </c>
      <c r="G115" s="8">
        <f t="shared" si="10"/>
        <v>0</v>
      </c>
      <c r="H115" s="8">
        <f t="shared" si="11"/>
        <v>0</v>
      </c>
      <c r="I115" s="9" t="e">
        <f t="shared" si="12"/>
        <v>#DIV/0!</v>
      </c>
      <c r="K115" s="1">
        <f t="shared" si="9"/>
        <v>0</v>
      </c>
    </row>
    <row r="116" spans="1:11" ht="15.95" customHeight="1" x14ac:dyDescent="0.2">
      <c r="A116" s="21">
        <f t="shared" si="13"/>
        <v>44377</v>
      </c>
      <c r="B116" s="19" t="str">
        <f t="shared" si="14"/>
        <v>A116</v>
      </c>
      <c r="C116" s="20">
        <v>95</v>
      </c>
      <c r="D116" s="8">
        <f t="shared" si="15"/>
        <v>0</v>
      </c>
      <c r="E116" s="8">
        <f t="shared" si="16"/>
        <v>0</v>
      </c>
      <c r="F116" s="8">
        <f t="shared" si="17"/>
        <v>0</v>
      </c>
      <c r="G116" s="8">
        <f t="shared" si="10"/>
        <v>0</v>
      </c>
      <c r="H116" s="8">
        <f t="shared" si="11"/>
        <v>0</v>
      </c>
      <c r="I116" s="9" t="e">
        <f t="shared" si="12"/>
        <v>#DIV/0!</v>
      </c>
      <c r="K116" s="1">
        <f t="shared" si="9"/>
        <v>0</v>
      </c>
    </row>
    <row r="117" spans="1:11" ht="15.95" customHeight="1" x14ac:dyDescent="0.2">
      <c r="A117" s="21">
        <f t="shared" si="13"/>
        <v>44408</v>
      </c>
      <c r="B117" s="19" t="str">
        <f t="shared" si="14"/>
        <v>A117</v>
      </c>
      <c r="C117" s="20">
        <v>96</v>
      </c>
      <c r="D117" s="8">
        <f t="shared" si="15"/>
        <v>0</v>
      </c>
      <c r="E117" s="8">
        <f t="shared" si="16"/>
        <v>0</v>
      </c>
      <c r="F117" s="8">
        <f t="shared" si="17"/>
        <v>0</v>
      </c>
      <c r="G117" s="8">
        <f t="shared" si="10"/>
        <v>0</v>
      </c>
      <c r="H117" s="8">
        <f t="shared" si="11"/>
        <v>0</v>
      </c>
      <c r="I117" s="9" t="e">
        <f t="shared" si="12"/>
        <v>#DIV/0!</v>
      </c>
      <c r="K117" s="1">
        <f t="shared" si="9"/>
        <v>0</v>
      </c>
    </row>
    <row r="118" spans="1:11" ht="15.95" customHeight="1" x14ac:dyDescent="0.2">
      <c r="A118" s="21">
        <f t="shared" si="13"/>
        <v>44439</v>
      </c>
      <c r="B118" s="19" t="str">
        <f t="shared" si="14"/>
        <v>A118</v>
      </c>
      <c r="C118" s="20">
        <v>97</v>
      </c>
      <c r="D118" s="8">
        <f t="shared" si="15"/>
        <v>0</v>
      </c>
      <c r="E118" s="8">
        <f t="shared" si="16"/>
        <v>0</v>
      </c>
      <c r="F118" s="8">
        <f t="shared" si="17"/>
        <v>0</v>
      </c>
      <c r="G118" s="8">
        <f t="shared" si="10"/>
        <v>0</v>
      </c>
      <c r="H118" s="8">
        <f t="shared" si="11"/>
        <v>0</v>
      </c>
      <c r="I118" s="9" t="e">
        <f t="shared" si="12"/>
        <v>#DIV/0!</v>
      </c>
      <c r="K118" s="1">
        <f t="shared" si="9"/>
        <v>0</v>
      </c>
    </row>
    <row r="119" spans="1:11" ht="15.95" customHeight="1" x14ac:dyDescent="0.2">
      <c r="A119" s="21">
        <f t="shared" si="13"/>
        <v>44469</v>
      </c>
      <c r="B119" s="19" t="str">
        <f t="shared" si="14"/>
        <v>A119</v>
      </c>
      <c r="C119" s="20">
        <v>98</v>
      </c>
      <c r="D119" s="8">
        <f t="shared" si="15"/>
        <v>0</v>
      </c>
      <c r="E119" s="8">
        <f t="shared" si="16"/>
        <v>0</v>
      </c>
      <c r="F119" s="8">
        <f t="shared" si="17"/>
        <v>0</v>
      </c>
      <c r="G119" s="8">
        <f t="shared" si="10"/>
        <v>0</v>
      </c>
      <c r="H119" s="8">
        <f t="shared" si="11"/>
        <v>0</v>
      </c>
      <c r="I119" s="9" t="e">
        <f t="shared" si="12"/>
        <v>#DIV/0!</v>
      </c>
      <c r="K119" s="1">
        <f t="shared" si="9"/>
        <v>0</v>
      </c>
    </row>
    <row r="120" spans="1:11" ht="15.95" customHeight="1" x14ac:dyDescent="0.2">
      <c r="A120" s="21">
        <f t="shared" si="13"/>
        <v>44500</v>
      </c>
      <c r="B120" s="19" t="str">
        <f t="shared" si="14"/>
        <v>A120</v>
      </c>
      <c r="C120" s="20">
        <v>99</v>
      </c>
      <c r="D120" s="8">
        <f t="shared" si="15"/>
        <v>0</v>
      </c>
      <c r="E120" s="8">
        <f t="shared" si="16"/>
        <v>0</v>
      </c>
      <c r="F120" s="8">
        <f t="shared" si="17"/>
        <v>0</v>
      </c>
      <c r="G120" s="8">
        <f t="shared" si="10"/>
        <v>0</v>
      </c>
      <c r="H120" s="8">
        <f t="shared" si="11"/>
        <v>0</v>
      </c>
      <c r="I120" s="9" t="e">
        <f t="shared" si="12"/>
        <v>#DIV/0!</v>
      </c>
      <c r="K120" s="1">
        <f t="shared" si="9"/>
        <v>0</v>
      </c>
    </row>
    <row r="121" spans="1:11" ht="15.95" customHeight="1" x14ac:dyDescent="0.2">
      <c r="A121" s="21">
        <f t="shared" si="13"/>
        <v>44530</v>
      </c>
      <c r="B121" s="19" t="str">
        <f t="shared" si="14"/>
        <v>A121</v>
      </c>
      <c r="C121" s="20">
        <v>100</v>
      </c>
      <c r="D121" s="8">
        <f t="shared" si="15"/>
        <v>0</v>
      </c>
      <c r="E121" s="8">
        <f t="shared" si="16"/>
        <v>0</v>
      </c>
      <c r="F121" s="8">
        <f t="shared" si="17"/>
        <v>0</v>
      </c>
      <c r="G121" s="8">
        <f t="shared" si="10"/>
        <v>0</v>
      </c>
      <c r="H121" s="8">
        <f t="shared" si="11"/>
        <v>0</v>
      </c>
      <c r="I121" s="9" t="e">
        <f t="shared" si="12"/>
        <v>#DIV/0!</v>
      </c>
      <c r="K121" s="1">
        <f t="shared" si="9"/>
        <v>0</v>
      </c>
    </row>
    <row r="122" spans="1:11" ht="15.95" customHeight="1" x14ac:dyDescent="0.2">
      <c r="A122" s="21">
        <f t="shared" si="13"/>
        <v>44561</v>
      </c>
      <c r="B122" s="19" t="str">
        <f t="shared" si="14"/>
        <v>A122</v>
      </c>
      <c r="C122" s="20">
        <v>101</v>
      </c>
      <c r="D122" s="8">
        <f t="shared" si="15"/>
        <v>0</v>
      </c>
      <c r="E122" s="8">
        <f t="shared" si="16"/>
        <v>0</v>
      </c>
      <c r="F122" s="8">
        <f t="shared" si="17"/>
        <v>0</v>
      </c>
      <c r="G122" s="8">
        <f t="shared" si="10"/>
        <v>0</v>
      </c>
      <c r="H122" s="8">
        <f t="shared" si="11"/>
        <v>0</v>
      </c>
      <c r="I122" s="9" t="e">
        <f t="shared" si="12"/>
        <v>#DIV/0!</v>
      </c>
      <c r="K122" s="1">
        <f t="shared" si="9"/>
        <v>0</v>
      </c>
    </row>
    <row r="123" spans="1:11" ht="15.95" customHeight="1" x14ac:dyDescent="0.2">
      <c r="A123" s="21">
        <f t="shared" si="13"/>
        <v>44592</v>
      </c>
      <c r="B123" s="19" t="str">
        <f t="shared" si="14"/>
        <v>A123</v>
      </c>
      <c r="C123" s="20">
        <v>102</v>
      </c>
      <c r="D123" s="8">
        <f t="shared" si="15"/>
        <v>0</v>
      </c>
      <c r="E123" s="8">
        <f t="shared" si="16"/>
        <v>0</v>
      </c>
      <c r="F123" s="8">
        <f t="shared" si="17"/>
        <v>0</v>
      </c>
      <c r="G123" s="8">
        <f t="shared" si="10"/>
        <v>0</v>
      </c>
      <c r="H123" s="8">
        <f t="shared" si="11"/>
        <v>0</v>
      </c>
      <c r="I123" s="9" t="e">
        <f t="shared" si="12"/>
        <v>#DIV/0!</v>
      </c>
      <c r="K123" s="1">
        <f t="shared" si="9"/>
        <v>0</v>
      </c>
    </row>
    <row r="124" spans="1:11" ht="15.95" customHeight="1" x14ac:dyDescent="0.2">
      <c r="A124" s="21">
        <f t="shared" si="13"/>
        <v>44620</v>
      </c>
      <c r="B124" s="19" t="str">
        <f t="shared" si="14"/>
        <v>A124</v>
      </c>
      <c r="C124" s="20">
        <v>103</v>
      </c>
      <c r="D124" s="8">
        <f t="shared" si="15"/>
        <v>0</v>
      </c>
      <c r="E124" s="8">
        <f t="shared" si="16"/>
        <v>0</v>
      </c>
      <c r="F124" s="8">
        <f t="shared" si="17"/>
        <v>0</v>
      </c>
      <c r="G124" s="8">
        <f t="shared" si="10"/>
        <v>0</v>
      </c>
      <c r="H124" s="8">
        <f t="shared" si="11"/>
        <v>0</v>
      </c>
      <c r="I124" s="9" t="e">
        <f t="shared" si="12"/>
        <v>#DIV/0!</v>
      </c>
      <c r="K124" s="1">
        <f t="shared" si="9"/>
        <v>0</v>
      </c>
    </row>
    <row r="125" spans="1:11" ht="15.95" customHeight="1" x14ac:dyDescent="0.2">
      <c r="A125" s="21">
        <f t="shared" si="13"/>
        <v>44651</v>
      </c>
      <c r="B125" s="19" t="str">
        <f t="shared" si="14"/>
        <v>A125</v>
      </c>
      <c r="C125" s="20">
        <v>104</v>
      </c>
      <c r="D125" s="8">
        <f t="shared" si="15"/>
        <v>0</v>
      </c>
      <c r="E125" s="8">
        <f t="shared" si="16"/>
        <v>0</v>
      </c>
      <c r="F125" s="8">
        <f t="shared" si="17"/>
        <v>0</v>
      </c>
      <c r="G125" s="8">
        <f t="shared" si="10"/>
        <v>0</v>
      </c>
      <c r="H125" s="8">
        <f t="shared" si="11"/>
        <v>0</v>
      </c>
      <c r="I125" s="9" t="e">
        <f t="shared" si="12"/>
        <v>#DIV/0!</v>
      </c>
      <c r="K125" s="1">
        <f t="shared" si="9"/>
        <v>0</v>
      </c>
    </row>
    <row r="126" spans="1:11" ht="15.95" customHeight="1" x14ac:dyDescent="0.2">
      <c r="A126" s="21">
        <f t="shared" si="13"/>
        <v>44681</v>
      </c>
      <c r="B126" s="19" t="str">
        <f t="shared" si="14"/>
        <v>A126</v>
      </c>
      <c r="C126" s="20">
        <v>105</v>
      </c>
      <c r="D126" s="8">
        <f t="shared" si="15"/>
        <v>0</v>
      </c>
      <c r="E126" s="8">
        <f t="shared" si="16"/>
        <v>0</v>
      </c>
      <c r="F126" s="8">
        <f t="shared" si="17"/>
        <v>0</v>
      </c>
      <c r="G126" s="8">
        <f t="shared" si="10"/>
        <v>0</v>
      </c>
      <c r="H126" s="8">
        <f t="shared" si="11"/>
        <v>0</v>
      </c>
      <c r="I126" s="9" t="e">
        <f t="shared" si="12"/>
        <v>#DIV/0!</v>
      </c>
      <c r="K126" s="1">
        <f t="shared" si="9"/>
        <v>0</v>
      </c>
    </row>
    <row r="127" spans="1:11" ht="15.95" customHeight="1" x14ac:dyDescent="0.2">
      <c r="A127" s="21">
        <f t="shared" si="13"/>
        <v>44712</v>
      </c>
      <c r="B127" s="19" t="str">
        <f t="shared" si="14"/>
        <v>A127</v>
      </c>
      <c r="C127" s="20">
        <v>106</v>
      </c>
      <c r="D127" s="8">
        <f t="shared" si="15"/>
        <v>0</v>
      </c>
      <c r="E127" s="8">
        <f t="shared" si="16"/>
        <v>0</v>
      </c>
      <c r="F127" s="8">
        <f t="shared" si="17"/>
        <v>0</v>
      </c>
      <c r="G127" s="8">
        <f t="shared" si="10"/>
        <v>0</v>
      </c>
      <c r="H127" s="8">
        <f t="shared" si="11"/>
        <v>0</v>
      </c>
      <c r="I127" s="9" t="e">
        <f t="shared" si="12"/>
        <v>#DIV/0!</v>
      </c>
      <c r="K127" s="1">
        <f t="shared" si="9"/>
        <v>0</v>
      </c>
    </row>
    <row r="128" spans="1:11" ht="15.95" customHeight="1" x14ac:dyDescent="0.2">
      <c r="A128" s="21">
        <f t="shared" si="13"/>
        <v>44742</v>
      </c>
      <c r="B128" s="19" t="str">
        <f t="shared" si="14"/>
        <v>A128</v>
      </c>
      <c r="C128" s="20">
        <v>107</v>
      </c>
      <c r="D128" s="8">
        <f t="shared" si="15"/>
        <v>0</v>
      </c>
      <c r="E128" s="8">
        <f t="shared" si="16"/>
        <v>0</v>
      </c>
      <c r="F128" s="8">
        <f t="shared" si="17"/>
        <v>0</v>
      </c>
      <c r="G128" s="8">
        <f t="shared" si="10"/>
        <v>0</v>
      </c>
      <c r="H128" s="8">
        <f t="shared" si="11"/>
        <v>0</v>
      </c>
      <c r="I128" s="9" t="e">
        <f t="shared" si="12"/>
        <v>#DIV/0!</v>
      </c>
      <c r="K128" s="1">
        <f t="shared" si="9"/>
        <v>0</v>
      </c>
    </row>
    <row r="129" spans="1:11" ht="15.95" customHeight="1" x14ac:dyDescent="0.2">
      <c r="A129" s="21">
        <f t="shared" si="13"/>
        <v>44773</v>
      </c>
      <c r="B129" s="19" t="str">
        <f t="shared" si="14"/>
        <v>A129</v>
      </c>
      <c r="C129" s="20">
        <v>108</v>
      </c>
      <c r="D129" s="8">
        <f t="shared" si="15"/>
        <v>0</v>
      </c>
      <c r="E129" s="8">
        <f t="shared" si="16"/>
        <v>0</v>
      </c>
      <c r="F129" s="8">
        <f t="shared" si="17"/>
        <v>0</v>
      </c>
      <c r="G129" s="8">
        <f t="shared" si="10"/>
        <v>0</v>
      </c>
      <c r="H129" s="8">
        <f t="shared" si="11"/>
        <v>0</v>
      </c>
      <c r="I129" s="9" t="e">
        <f t="shared" si="12"/>
        <v>#DIV/0!</v>
      </c>
      <c r="K129" s="1">
        <f t="shared" si="9"/>
        <v>0</v>
      </c>
    </row>
    <row r="130" spans="1:11" ht="15.95" customHeight="1" x14ac:dyDescent="0.2">
      <c r="A130" s="21">
        <f t="shared" si="13"/>
        <v>44804</v>
      </c>
      <c r="B130" s="19" t="str">
        <f t="shared" si="14"/>
        <v>A130</v>
      </c>
      <c r="C130" s="20">
        <v>109</v>
      </c>
      <c r="D130" s="8">
        <f t="shared" si="15"/>
        <v>0</v>
      </c>
      <c r="E130" s="8">
        <f t="shared" si="16"/>
        <v>0</v>
      </c>
      <c r="F130" s="8">
        <f t="shared" si="17"/>
        <v>0</v>
      </c>
      <c r="G130" s="8">
        <f t="shared" si="10"/>
        <v>0</v>
      </c>
      <c r="H130" s="8">
        <f t="shared" si="11"/>
        <v>0</v>
      </c>
      <c r="I130" s="9" t="e">
        <f t="shared" si="12"/>
        <v>#DIV/0!</v>
      </c>
      <c r="K130" s="1">
        <f t="shared" si="9"/>
        <v>0</v>
      </c>
    </row>
    <row r="131" spans="1:11" ht="15.95" customHeight="1" x14ac:dyDescent="0.2">
      <c r="A131" s="21">
        <f t="shared" si="13"/>
        <v>44834</v>
      </c>
      <c r="B131" s="19" t="str">
        <f t="shared" si="14"/>
        <v>A131</v>
      </c>
      <c r="C131" s="20">
        <v>110</v>
      </c>
      <c r="D131" s="8">
        <f t="shared" si="15"/>
        <v>0</v>
      </c>
      <c r="E131" s="8">
        <f t="shared" si="16"/>
        <v>0</v>
      </c>
      <c r="F131" s="8">
        <f t="shared" si="17"/>
        <v>0</v>
      </c>
      <c r="G131" s="8">
        <f t="shared" si="10"/>
        <v>0</v>
      </c>
      <c r="H131" s="8">
        <f t="shared" si="11"/>
        <v>0</v>
      </c>
      <c r="I131" s="9" t="e">
        <f t="shared" si="12"/>
        <v>#DIV/0!</v>
      </c>
      <c r="K131" s="1">
        <f t="shared" si="9"/>
        <v>0</v>
      </c>
    </row>
    <row r="132" spans="1:11" ht="15.95" customHeight="1" x14ac:dyDescent="0.2">
      <c r="A132" s="21">
        <f t="shared" si="13"/>
        <v>44865</v>
      </c>
      <c r="B132" s="19" t="str">
        <f t="shared" si="14"/>
        <v>A132</v>
      </c>
      <c r="C132" s="20">
        <v>111</v>
      </c>
      <c r="D132" s="8">
        <f t="shared" si="15"/>
        <v>0</v>
      </c>
      <c r="E132" s="8">
        <f t="shared" si="16"/>
        <v>0</v>
      </c>
      <c r="F132" s="8">
        <f t="shared" si="17"/>
        <v>0</v>
      </c>
      <c r="G132" s="8">
        <f t="shared" si="10"/>
        <v>0</v>
      </c>
      <c r="H132" s="8">
        <f t="shared" si="11"/>
        <v>0</v>
      </c>
      <c r="I132" s="9" t="e">
        <f t="shared" si="12"/>
        <v>#DIV/0!</v>
      </c>
      <c r="K132" s="1">
        <f t="shared" si="9"/>
        <v>0</v>
      </c>
    </row>
    <row r="133" spans="1:11" ht="15.95" customHeight="1" x14ac:dyDescent="0.2">
      <c r="A133" s="21">
        <f t="shared" si="13"/>
        <v>44895</v>
      </c>
      <c r="B133" s="19" t="str">
        <f t="shared" si="14"/>
        <v>A133</v>
      </c>
      <c r="C133" s="20">
        <v>112</v>
      </c>
      <c r="D133" s="8">
        <f t="shared" si="15"/>
        <v>0</v>
      </c>
      <c r="E133" s="8">
        <f t="shared" si="16"/>
        <v>0</v>
      </c>
      <c r="F133" s="8">
        <f t="shared" si="17"/>
        <v>0</v>
      </c>
      <c r="G133" s="8">
        <f t="shared" si="10"/>
        <v>0</v>
      </c>
      <c r="H133" s="8">
        <f t="shared" si="11"/>
        <v>0</v>
      </c>
      <c r="I133" s="9" t="e">
        <f t="shared" si="12"/>
        <v>#DIV/0!</v>
      </c>
      <c r="K133" s="1">
        <f t="shared" si="9"/>
        <v>0</v>
      </c>
    </row>
    <row r="134" spans="1:11" ht="15.95" customHeight="1" x14ac:dyDescent="0.2">
      <c r="A134" s="21">
        <f t="shared" si="13"/>
        <v>44926</v>
      </c>
      <c r="B134" s="19" t="str">
        <f t="shared" si="14"/>
        <v>A134</v>
      </c>
      <c r="C134" s="20">
        <v>113</v>
      </c>
      <c r="D134" s="8">
        <f t="shared" si="15"/>
        <v>0</v>
      </c>
      <c r="E134" s="8">
        <f t="shared" si="16"/>
        <v>0</v>
      </c>
      <c r="F134" s="8">
        <f t="shared" si="17"/>
        <v>0</v>
      </c>
      <c r="G134" s="8">
        <f t="shared" si="10"/>
        <v>0</v>
      </c>
      <c r="H134" s="8">
        <f t="shared" si="11"/>
        <v>0</v>
      </c>
      <c r="I134" s="9" t="e">
        <f t="shared" si="12"/>
        <v>#DIV/0!</v>
      </c>
      <c r="K134" s="1">
        <f t="shared" si="9"/>
        <v>0</v>
      </c>
    </row>
    <row r="135" spans="1:11" ht="15.95" customHeight="1" x14ac:dyDescent="0.2">
      <c r="A135" s="21">
        <f t="shared" si="13"/>
        <v>44957</v>
      </c>
      <c r="B135" s="19" t="str">
        <f t="shared" si="14"/>
        <v>A135</v>
      </c>
      <c r="C135" s="20">
        <v>114</v>
      </c>
      <c r="D135" s="8">
        <f t="shared" si="15"/>
        <v>0</v>
      </c>
      <c r="E135" s="8">
        <f t="shared" si="16"/>
        <v>0</v>
      </c>
      <c r="F135" s="8">
        <f t="shared" si="17"/>
        <v>0</v>
      </c>
      <c r="G135" s="8">
        <f t="shared" si="10"/>
        <v>0</v>
      </c>
      <c r="H135" s="8">
        <f t="shared" si="11"/>
        <v>0</v>
      </c>
      <c r="I135" s="9" t="e">
        <f t="shared" si="12"/>
        <v>#DIV/0!</v>
      </c>
      <c r="K135" s="1">
        <f t="shared" si="9"/>
        <v>0</v>
      </c>
    </row>
    <row r="136" spans="1:11" ht="15.95" customHeight="1" x14ac:dyDescent="0.2">
      <c r="A136" s="21">
        <f t="shared" si="13"/>
        <v>44985</v>
      </c>
      <c r="B136" s="19" t="str">
        <f t="shared" si="14"/>
        <v>A136</v>
      </c>
      <c r="C136" s="20">
        <v>115</v>
      </c>
      <c r="D136" s="8">
        <f t="shared" si="15"/>
        <v>0</v>
      </c>
      <c r="E136" s="8">
        <f t="shared" si="16"/>
        <v>0</v>
      </c>
      <c r="F136" s="8">
        <f t="shared" si="17"/>
        <v>0</v>
      </c>
      <c r="G136" s="8">
        <f t="shared" si="10"/>
        <v>0</v>
      </c>
      <c r="H136" s="8">
        <f t="shared" si="11"/>
        <v>0</v>
      </c>
      <c r="I136" s="9" t="e">
        <f t="shared" si="12"/>
        <v>#DIV/0!</v>
      </c>
      <c r="K136" s="1">
        <f t="shared" si="9"/>
        <v>0</v>
      </c>
    </row>
    <row r="137" spans="1:11" ht="15.95" customHeight="1" x14ac:dyDescent="0.2">
      <c r="A137" s="21">
        <f t="shared" si="13"/>
        <v>45016</v>
      </c>
      <c r="B137" s="19" t="str">
        <f t="shared" si="14"/>
        <v>A137</v>
      </c>
      <c r="C137" s="20">
        <v>116</v>
      </c>
      <c r="D137" s="8">
        <f t="shared" si="15"/>
        <v>0</v>
      </c>
      <c r="E137" s="8">
        <f t="shared" si="16"/>
        <v>0</v>
      </c>
      <c r="F137" s="8">
        <f t="shared" si="17"/>
        <v>0</v>
      </c>
      <c r="G137" s="8">
        <f t="shared" si="10"/>
        <v>0</v>
      </c>
      <c r="H137" s="8">
        <f t="shared" si="11"/>
        <v>0</v>
      </c>
      <c r="I137" s="9" t="e">
        <f t="shared" si="12"/>
        <v>#DIV/0!</v>
      </c>
      <c r="K137" s="1">
        <f t="shared" si="9"/>
        <v>0</v>
      </c>
    </row>
    <row r="138" spans="1:11" ht="15.95" customHeight="1" x14ac:dyDescent="0.2">
      <c r="A138" s="21">
        <f t="shared" si="13"/>
        <v>45046</v>
      </c>
      <c r="B138" s="19" t="str">
        <f t="shared" si="14"/>
        <v>A138</v>
      </c>
      <c r="C138" s="20">
        <v>117</v>
      </c>
      <c r="D138" s="8">
        <f t="shared" si="15"/>
        <v>0</v>
      </c>
      <c r="E138" s="8">
        <f t="shared" si="16"/>
        <v>0</v>
      </c>
      <c r="F138" s="8">
        <f t="shared" si="17"/>
        <v>0</v>
      </c>
      <c r="G138" s="8">
        <f t="shared" si="10"/>
        <v>0</v>
      </c>
      <c r="H138" s="8">
        <f t="shared" si="11"/>
        <v>0</v>
      </c>
      <c r="I138" s="9" t="e">
        <f t="shared" si="12"/>
        <v>#DIV/0!</v>
      </c>
      <c r="K138" s="1">
        <f t="shared" si="9"/>
        <v>0</v>
      </c>
    </row>
    <row r="139" spans="1:11" ht="15.95" customHeight="1" x14ac:dyDescent="0.2">
      <c r="A139" s="21">
        <f t="shared" si="13"/>
        <v>45077</v>
      </c>
      <c r="B139" s="19" t="str">
        <f t="shared" si="14"/>
        <v>A139</v>
      </c>
      <c r="C139" s="20">
        <v>118</v>
      </c>
      <c r="D139" s="8">
        <f t="shared" si="15"/>
        <v>0</v>
      </c>
      <c r="E139" s="8">
        <f t="shared" si="16"/>
        <v>0</v>
      </c>
      <c r="F139" s="8">
        <f t="shared" si="17"/>
        <v>0</v>
      </c>
      <c r="G139" s="8">
        <f t="shared" si="10"/>
        <v>0</v>
      </c>
      <c r="H139" s="8">
        <f t="shared" si="11"/>
        <v>0</v>
      </c>
      <c r="I139" s="9" t="e">
        <f t="shared" si="12"/>
        <v>#DIV/0!</v>
      </c>
      <c r="K139" s="1">
        <f t="shared" si="9"/>
        <v>0</v>
      </c>
    </row>
    <row r="140" spans="1:11" ht="15.95" customHeight="1" x14ac:dyDescent="0.2">
      <c r="A140" s="21">
        <f t="shared" si="13"/>
        <v>45107</v>
      </c>
      <c r="B140" s="19" t="str">
        <f t="shared" si="14"/>
        <v>A140</v>
      </c>
      <c r="C140" s="20">
        <v>119</v>
      </c>
      <c r="D140" s="8">
        <f t="shared" si="15"/>
        <v>0</v>
      </c>
      <c r="E140" s="8">
        <f t="shared" si="16"/>
        <v>0</v>
      </c>
      <c r="F140" s="8">
        <f t="shared" si="17"/>
        <v>0</v>
      </c>
      <c r="G140" s="8">
        <f t="shared" si="10"/>
        <v>0</v>
      </c>
      <c r="H140" s="8">
        <f t="shared" si="11"/>
        <v>0</v>
      </c>
      <c r="I140" s="9" t="e">
        <f t="shared" si="12"/>
        <v>#DIV/0!</v>
      </c>
      <c r="K140" s="1">
        <f t="shared" si="9"/>
        <v>0</v>
      </c>
    </row>
    <row r="141" spans="1:11" ht="15.95" customHeight="1" x14ac:dyDescent="0.2">
      <c r="A141" s="21">
        <f t="shared" si="13"/>
        <v>45138</v>
      </c>
      <c r="B141" s="19" t="str">
        <f t="shared" si="14"/>
        <v>A141</v>
      </c>
      <c r="C141" s="20">
        <v>120</v>
      </c>
      <c r="D141" s="8">
        <f t="shared" si="15"/>
        <v>0</v>
      </c>
      <c r="E141" s="8">
        <f t="shared" si="16"/>
        <v>0</v>
      </c>
      <c r="F141" s="8">
        <f t="shared" si="17"/>
        <v>0</v>
      </c>
      <c r="G141" s="8">
        <f t="shared" si="10"/>
        <v>0</v>
      </c>
      <c r="H141" s="8">
        <f t="shared" si="11"/>
        <v>0</v>
      </c>
      <c r="I141" s="9" t="e">
        <f t="shared" si="12"/>
        <v>#DIV/0!</v>
      </c>
      <c r="K141" s="1">
        <f t="shared" si="9"/>
        <v>0</v>
      </c>
    </row>
    <row r="142" spans="1:11" ht="15.95" customHeight="1" x14ac:dyDescent="0.2">
      <c r="A142" s="36">
        <f t="shared" si="13"/>
        <v>45169</v>
      </c>
      <c r="B142" s="37" t="str">
        <f t="shared" si="14"/>
        <v>A142</v>
      </c>
      <c r="C142" s="38">
        <v>121</v>
      </c>
      <c r="D142" s="39">
        <f t="shared" si="15"/>
        <v>0</v>
      </c>
      <c r="E142" s="39">
        <f t="shared" si="16"/>
        <v>0</v>
      </c>
      <c r="F142" s="39">
        <f t="shared" si="17"/>
        <v>0</v>
      </c>
      <c r="G142" s="39">
        <f t="shared" si="10"/>
        <v>0</v>
      </c>
      <c r="H142" s="39">
        <f t="shared" si="11"/>
        <v>0</v>
      </c>
      <c r="I142" s="40" t="e">
        <f t="shared" si="12"/>
        <v>#DIV/0!</v>
      </c>
      <c r="J142" s="41"/>
      <c r="K142" s="42">
        <f>K141+K6</f>
        <v>0</v>
      </c>
    </row>
    <row r="143" spans="1:11" ht="15.95" customHeight="1" x14ac:dyDescent="0.2">
      <c r="A143" s="21">
        <f t="shared" si="13"/>
        <v>45199</v>
      </c>
      <c r="B143" s="19" t="str">
        <f t="shared" si="14"/>
        <v>A143</v>
      </c>
      <c r="C143" s="20">
        <v>122</v>
      </c>
      <c r="D143" s="8">
        <f t="shared" si="15"/>
        <v>0</v>
      </c>
      <c r="E143" s="8">
        <f t="shared" si="16"/>
        <v>0</v>
      </c>
      <c r="F143" s="8">
        <f t="shared" si="17"/>
        <v>0</v>
      </c>
      <c r="G143" s="8">
        <f t="shared" si="10"/>
        <v>0</v>
      </c>
      <c r="H143" s="8">
        <f t="shared" si="11"/>
        <v>0</v>
      </c>
      <c r="I143" s="9" t="e">
        <f t="shared" si="12"/>
        <v>#DIV/0!</v>
      </c>
      <c r="K143" s="1">
        <f>K142</f>
        <v>0</v>
      </c>
    </row>
    <row r="144" spans="1:11" ht="15.95" customHeight="1" x14ac:dyDescent="0.2">
      <c r="A144" s="21">
        <f t="shared" si="13"/>
        <v>45230</v>
      </c>
      <c r="B144" s="19" t="str">
        <f t="shared" si="14"/>
        <v>A144</v>
      </c>
      <c r="C144" s="20">
        <v>123</v>
      </c>
      <c r="D144" s="8">
        <f t="shared" si="15"/>
        <v>0</v>
      </c>
      <c r="E144" s="8">
        <f t="shared" si="16"/>
        <v>0</v>
      </c>
      <c r="F144" s="8">
        <f t="shared" si="17"/>
        <v>0</v>
      </c>
      <c r="G144" s="8">
        <f t="shared" si="10"/>
        <v>0</v>
      </c>
      <c r="H144" s="8">
        <f t="shared" si="11"/>
        <v>0</v>
      </c>
      <c r="I144" s="9" t="e">
        <f t="shared" si="12"/>
        <v>#DIV/0!</v>
      </c>
      <c r="K144" s="1">
        <f t="shared" ref="K144:K201" si="18">K143</f>
        <v>0</v>
      </c>
    </row>
    <row r="145" spans="1:11" ht="15.95" customHeight="1" x14ac:dyDescent="0.2">
      <c r="A145" s="21">
        <f t="shared" si="13"/>
        <v>45260</v>
      </c>
      <c r="B145" s="19" t="str">
        <f t="shared" si="14"/>
        <v>A145</v>
      </c>
      <c r="C145" s="20">
        <v>124</v>
      </c>
      <c r="D145" s="8">
        <f t="shared" si="15"/>
        <v>0</v>
      </c>
      <c r="E145" s="8">
        <f t="shared" si="16"/>
        <v>0</v>
      </c>
      <c r="F145" s="8">
        <f t="shared" si="17"/>
        <v>0</v>
      </c>
      <c r="G145" s="8">
        <f t="shared" si="10"/>
        <v>0</v>
      </c>
      <c r="H145" s="8">
        <f t="shared" si="11"/>
        <v>0</v>
      </c>
      <c r="I145" s="9" t="e">
        <f t="shared" si="12"/>
        <v>#DIV/0!</v>
      </c>
      <c r="K145" s="1">
        <f t="shared" si="18"/>
        <v>0</v>
      </c>
    </row>
    <row r="146" spans="1:11" ht="15.95" customHeight="1" x14ac:dyDescent="0.2">
      <c r="A146" s="21">
        <f t="shared" si="13"/>
        <v>45291</v>
      </c>
      <c r="B146" s="19" t="str">
        <f t="shared" si="14"/>
        <v>A146</v>
      </c>
      <c r="C146" s="20">
        <v>125</v>
      </c>
      <c r="D146" s="8">
        <f t="shared" si="15"/>
        <v>0</v>
      </c>
      <c r="E146" s="8">
        <f t="shared" si="16"/>
        <v>0</v>
      </c>
      <c r="F146" s="8">
        <f t="shared" si="17"/>
        <v>0</v>
      </c>
      <c r="G146" s="8">
        <f t="shared" si="10"/>
        <v>0</v>
      </c>
      <c r="H146" s="8">
        <f t="shared" si="11"/>
        <v>0</v>
      </c>
      <c r="I146" s="9" t="e">
        <f t="shared" si="12"/>
        <v>#DIV/0!</v>
      </c>
      <c r="K146" s="1">
        <f t="shared" si="18"/>
        <v>0</v>
      </c>
    </row>
    <row r="147" spans="1:11" ht="15.95" customHeight="1" x14ac:dyDescent="0.2">
      <c r="A147" s="21">
        <f t="shared" si="13"/>
        <v>45322</v>
      </c>
      <c r="B147" s="19" t="str">
        <f t="shared" si="14"/>
        <v>A147</v>
      </c>
      <c r="C147" s="20">
        <v>126</v>
      </c>
      <c r="D147" s="8">
        <f t="shared" si="15"/>
        <v>0</v>
      </c>
      <c r="E147" s="8">
        <f t="shared" si="16"/>
        <v>0</v>
      </c>
      <c r="F147" s="8">
        <f t="shared" si="17"/>
        <v>0</v>
      </c>
      <c r="G147" s="8">
        <f t="shared" si="10"/>
        <v>0</v>
      </c>
      <c r="H147" s="8">
        <f t="shared" si="11"/>
        <v>0</v>
      </c>
      <c r="I147" s="9" t="e">
        <f t="shared" si="12"/>
        <v>#DIV/0!</v>
      </c>
      <c r="K147" s="1">
        <f t="shared" si="18"/>
        <v>0</v>
      </c>
    </row>
    <row r="148" spans="1:11" ht="15.95" customHeight="1" x14ac:dyDescent="0.2">
      <c r="A148" s="21">
        <f t="shared" si="13"/>
        <v>45351</v>
      </c>
      <c r="B148" s="19" t="str">
        <f t="shared" si="14"/>
        <v>A148</v>
      </c>
      <c r="C148" s="20">
        <v>127</v>
      </c>
      <c r="D148" s="8">
        <f t="shared" si="15"/>
        <v>0</v>
      </c>
      <c r="E148" s="8">
        <f t="shared" si="16"/>
        <v>0</v>
      </c>
      <c r="F148" s="8">
        <f t="shared" si="17"/>
        <v>0</v>
      </c>
      <c r="G148" s="8">
        <f t="shared" si="10"/>
        <v>0</v>
      </c>
      <c r="H148" s="8">
        <f t="shared" si="11"/>
        <v>0</v>
      </c>
      <c r="I148" s="9" t="e">
        <f t="shared" si="12"/>
        <v>#DIV/0!</v>
      </c>
      <c r="K148" s="1">
        <f t="shared" si="18"/>
        <v>0</v>
      </c>
    </row>
    <row r="149" spans="1:11" ht="15.95" customHeight="1" x14ac:dyDescent="0.2">
      <c r="A149" s="21">
        <f t="shared" si="13"/>
        <v>45382</v>
      </c>
      <c r="B149" s="19" t="str">
        <f t="shared" si="14"/>
        <v>A149</v>
      </c>
      <c r="C149" s="20">
        <v>128</v>
      </c>
      <c r="D149" s="8">
        <f t="shared" si="15"/>
        <v>0</v>
      </c>
      <c r="E149" s="8">
        <f t="shared" si="16"/>
        <v>0</v>
      </c>
      <c r="F149" s="8">
        <f t="shared" si="17"/>
        <v>0</v>
      </c>
      <c r="G149" s="8">
        <f t="shared" si="10"/>
        <v>0</v>
      </c>
      <c r="H149" s="8">
        <f t="shared" si="11"/>
        <v>0</v>
      </c>
      <c r="I149" s="9" t="e">
        <f t="shared" si="12"/>
        <v>#DIV/0!</v>
      </c>
      <c r="K149" s="1">
        <f t="shared" si="18"/>
        <v>0</v>
      </c>
    </row>
    <row r="150" spans="1:11" ht="15.95" customHeight="1" x14ac:dyDescent="0.2">
      <c r="A150" s="21">
        <f t="shared" si="13"/>
        <v>45412</v>
      </c>
      <c r="B150" s="19" t="str">
        <f t="shared" si="14"/>
        <v>A150</v>
      </c>
      <c r="C150" s="20">
        <v>129</v>
      </c>
      <c r="D150" s="8">
        <f t="shared" si="15"/>
        <v>0</v>
      </c>
      <c r="E150" s="8">
        <f t="shared" si="16"/>
        <v>0</v>
      </c>
      <c r="F150" s="8">
        <f t="shared" si="17"/>
        <v>0</v>
      </c>
      <c r="G150" s="8">
        <f t="shared" ref="G150:G213" si="19">E150-F150</f>
        <v>0</v>
      </c>
      <c r="H150" s="8">
        <f t="shared" ref="H150:H213" si="20">D150-G150</f>
        <v>0</v>
      </c>
      <c r="I150" s="9" t="e">
        <f t="shared" ref="I150:I213" si="21">H150/$D$13</f>
        <v>#DIV/0!</v>
      </c>
      <c r="K150" s="1">
        <f t="shared" si="18"/>
        <v>0</v>
      </c>
    </row>
    <row r="151" spans="1:11" ht="15.95" customHeight="1" x14ac:dyDescent="0.2">
      <c r="A151" s="21">
        <f t="shared" ref="A151:A214" si="22">DATE(YEAR(A150),MONTH(A150)+2,1-1)</f>
        <v>45443</v>
      </c>
      <c r="B151" s="19" t="str">
        <f t="shared" ref="B151:B214" si="23">"A"&amp;ROW(A151)</f>
        <v>A151</v>
      </c>
      <c r="C151" s="20">
        <v>130</v>
      </c>
      <c r="D151" s="8">
        <f t="shared" ref="D151:D214" si="24">IF(ROUND(H150,0)&gt;0,H150,0)</f>
        <v>0</v>
      </c>
      <c r="E151" s="8">
        <f t="shared" ref="E151:E214" si="25">IF($D$15+1-C151=0,0,PMT(K151/12,$D$15+1-C151,-$D151,0,0))</f>
        <v>0</v>
      </c>
      <c r="F151" s="8">
        <f t="shared" ref="F151:F214" si="26">D151*K151/12</f>
        <v>0</v>
      </c>
      <c r="G151" s="8">
        <f t="shared" si="19"/>
        <v>0</v>
      </c>
      <c r="H151" s="8">
        <f t="shared" si="20"/>
        <v>0</v>
      </c>
      <c r="I151" s="9" t="e">
        <f t="shared" si="21"/>
        <v>#DIV/0!</v>
      </c>
      <c r="K151" s="1">
        <f t="shared" si="18"/>
        <v>0</v>
      </c>
    </row>
    <row r="152" spans="1:11" ht="15.95" customHeight="1" x14ac:dyDescent="0.2">
      <c r="A152" s="21">
        <f t="shared" si="22"/>
        <v>45473</v>
      </c>
      <c r="B152" s="19" t="str">
        <f t="shared" si="23"/>
        <v>A152</v>
      </c>
      <c r="C152" s="20">
        <v>131</v>
      </c>
      <c r="D152" s="8">
        <f t="shared" si="24"/>
        <v>0</v>
      </c>
      <c r="E152" s="8">
        <f t="shared" si="25"/>
        <v>0</v>
      </c>
      <c r="F152" s="8">
        <f t="shared" si="26"/>
        <v>0</v>
      </c>
      <c r="G152" s="8">
        <f t="shared" si="19"/>
        <v>0</v>
      </c>
      <c r="H152" s="8">
        <f t="shared" si="20"/>
        <v>0</v>
      </c>
      <c r="I152" s="9" t="e">
        <f t="shared" si="21"/>
        <v>#DIV/0!</v>
      </c>
      <c r="K152" s="1">
        <f t="shared" si="18"/>
        <v>0</v>
      </c>
    </row>
    <row r="153" spans="1:11" ht="15.95" customHeight="1" x14ac:dyDescent="0.2">
      <c r="A153" s="21">
        <f t="shared" si="22"/>
        <v>45504</v>
      </c>
      <c r="B153" s="19" t="str">
        <f t="shared" si="23"/>
        <v>A153</v>
      </c>
      <c r="C153" s="20">
        <v>132</v>
      </c>
      <c r="D153" s="8">
        <f t="shared" si="24"/>
        <v>0</v>
      </c>
      <c r="E153" s="8">
        <f t="shared" si="25"/>
        <v>0</v>
      </c>
      <c r="F153" s="8">
        <f t="shared" si="26"/>
        <v>0</v>
      </c>
      <c r="G153" s="8">
        <f t="shared" si="19"/>
        <v>0</v>
      </c>
      <c r="H153" s="8">
        <f t="shared" si="20"/>
        <v>0</v>
      </c>
      <c r="I153" s="9" t="e">
        <f t="shared" si="21"/>
        <v>#DIV/0!</v>
      </c>
      <c r="K153" s="1">
        <f t="shared" si="18"/>
        <v>0</v>
      </c>
    </row>
    <row r="154" spans="1:11" ht="15.95" customHeight="1" x14ac:dyDescent="0.2">
      <c r="A154" s="21">
        <f t="shared" si="22"/>
        <v>45535</v>
      </c>
      <c r="B154" s="19" t="str">
        <f t="shared" si="23"/>
        <v>A154</v>
      </c>
      <c r="C154" s="20">
        <v>133</v>
      </c>
      <c r="D154" s="8">
        <f t="shared" si="24"/>
        <v>0</v>
      </c>
      <c r="E154" s="8">
        <f t="shared" si="25"/>
        <v>0</v>
      </c>
      <c r="F154" s="8">
        <f t="shared" si="26"/>
        <v>0</v>
      </c>
      <c r="G154" s="8">
        <f t="shared" si="19"/>
        <v>0</v>
      </c>
      <c r="H154" s="8">
        <f t="shared" si="20"/>
        <v>0</v>
      </c>
      <c r="I154" s="9" t="e">
        <f t="shared" si="21"/>
        <v>#DIV/0!</v>
      </c>
      <c r="K154" s="1">
        <f t="shared" si="18"/>
        <v>0</v>
      </c>
    </row>
    <row r="155" spans="1:11" ht="15.95" customHeight="1" x14ac:dyDescent="0.2">
      <c r="A155" s="21">
        <f t="shared" si="22"/>
        <v>45565</v>
      </c>
      <c r="B155" s="19" t="str">
        <f t="shared" si="23"/>
        <v>A155</v>
      </c>
      <c r="C155" s="20">
        <v>134</v>
      </c>
      <c r="D155" s="8">
        <f t="shared" si="24"/>
        <v>0</v>
      </c>
      <c r="E155" s="8">
        <f t="shared" si="25"/>
        <v>0</v>
      </c>
      <c r="F155" s="8">
        <f t="shared" si="26"/>
        <v>0</v>
      </c>
      <c r="G155" s="8">
        <f t="shared" si="19"/>
        <v>0</v>
      </c>
      <c r="H155" s="8">
        <f t="shared" si="20"/>
        <v>0</v>
      </c>
      <c r="I155" s="9" t="e">
        <f t="shared" si="21"/>
        <v>#DIV/0!</v>
      </c>
      <c r="K155" s="1">
        <f t="shared" si="18"/>
        <v>0</v>
      </c>
    </row>
    <row r="156" spans="1:11" ht="15.95" customHeight="1" x14ac:dyDescent="0.2">
      <c r="A156" s="21">
        <f t="shared" si="22"/>
        <v>45596</v>
      </c>
      <c r="B156" s="19" t="str">
        <f t="shared" si="23"/>
        <v>A156</v>
      </c>
      <c r="C156" s="20">
        <v>135</v>
      </c>
      <c r="D156" s="8">
        <f t="shared" si="24"/>
        <v>0</v>
      </c>
      <c r="E156" s="8">
        <f t="shared" si="25"/>
        <v>0</v>
      </c>
      <c r="F156" s="8">
        <f t="shared" si="26"/>
        <v>0</v>
      </c>
      <c r="G156" s="8">
        <f t="shared" si="19"/>
        <v>0</v>
      </c>
      <c r="H156" s="8">
        <f t="shared" si="20"/>
        <v>0</v>
      </c>
      <c r="I156" s="9" t="e">
        <f t="shared" si="21"/>
        <v>#DIV/0!</v>
      </c>
      <c r="K156" s="1">
        <f t="shared" si="18"/>
        <v>0</v>
      </c>
    </row>
    <row r="157" spans="1:11" ht="15.95" customHeight="1" x14ac:dyDescent="0.2">
      <c r="A157" s="21">
        <f t="shared" si="22"/>
        <v>45626</v>
      </c>
      <c r="B157" s="19" t="str">
        <f t="shared" si="23"/>
        <v>A157</v>
      </c>
      <c r="C157" s="20">
        <v>136</v>
      </c>
      <c r="D157" s="8">
        <f t="shared" si="24"/>
        <v>0</v>
      </c>
      <c r="E157" s="8">
        <f t="shared" si="25"/>
        <v>0</v>
      </c>
      <c r="F157" s="8">
        <f t="shared" si="26"/>
        <v>0</v>
      </c>
      <c r="G157" s="8">
        <f t="shared" si="19"/>
        <v>0</v>
      </c>
      <c r="H157" s="8">
        <f t="shared" si="20"/>
        <v>0</v>
      </c>
      <c r="I157" s="9" t="e">
        <f t="shared" si="21"/>
        <v>#DIV/0!</v>
      </c>
      <c r="K157" s="1">
        <f t="shared" si="18"/>
        <v>0</v>
      </c>
    </row>
    <row r="158" spans="1:11" ht="15.95" customHeight="1" x14ac:dyDescent="0.2">
      <c r="A158" s="21">
        <f t="shared" si="22"/>
        <v>45657</v>
      </c>
      <c r="B158" s="19" t="str">
        <f t="shared" si="23"/>
        <v>A158</v>
      </c>
      <c r="C158" s="20">
        <v>137</v>
      </c>
      <c r="D158" s="8">
        <f t="shared" si="24"/>
        <v>0</v>
      </c>
      <c r="E158" s="8">
        <f t="shared" si="25"/>
        <v>0</v>
      </c>
      <c r="F158" s="8">
        <f t="shared" si="26"/>
        <v>0</v>
      </c>
      <c r="G158" s="8">
        <f t="shared" si="19"/>
        <v>0</v>
      </c>
      <c r="H158" s="8">
        <f t="shared" si="20"/>
        <v>0</v>
      </c>
      <c r="I158" s="9" t="e">
        <f t="shared" si="21"/>
        <v>#DIV/0!</v>
      </c>
      <c r="K158" s="1">
        <f t="shared" si="18"/>
        <v>0</v>
      </c>
    </row>
    <row r="159" spans="1:11" ht="15.95" customHeight="1" x14ac:dyDescent="0.2">
      <c r="A159" s="21">
        <f t="shared" si="22"/>
        <v>45688</v>
      </c>
      <c r="B159" s="19" t="str">
        <f t="shared" si="23"/>
        <v>A159</v>
      </c>
      <c r="C159" s="20">
        <v>138</v>
      </c>
      <c r="D159" s="8">
        <f t="shared" si="24"/>
        <v>0</v>
      </c>
      <c r="E159" s="8">
        <f t="shared" si="25"/>
        <v>0</v>
      </c>
      <c r="F159" s="8">
        <f t="shared" si="26"/>
        <v>0</v>
      </c>
      <c r="G159" s="8">
        <f t="shared" si="19"/>
        <v>0</v>
      </c>
      <c r="H159" s="8">
        <f t="shared" si="20"/>
        <v>0</v>
      </c>
      <c r="I159" s="9" t="e">
        <f t="shared" si="21"/>
        <v>#DIV/0!</v>
      </c>
      <c r="K159" s="1">
        <f t="shared" si="18"/>
        <v>0</v>
      </c>
    </row>
    <row r="160" spans="1:11" ht="15.95" customHeight="1" x14ac:dyDescent="0.2">
      <c r="A160" s="21">
        <f t="shared" si="22"/>
        <v>45716</v>
      </c>
      <c r="B160" s="19" t="str">
        <f t="shared" si="23"/>
        <v>A160</v>
      </c>
      <c r="C160" s="20">
        <v>139</v>
      </c>
      <c r="D160" s="8">
        <f t="shared" si="24"/>
        <v>0</v>
      </c>
      <c r="E160" s="8">
        <f t="shared" si="25"/>
        <v>0</v>
      </c>
      <c r="F160" s="8">
        <f t="shared" si="26"/>
        <v>0</v>
      </c>
      <c r="G160" s="8">
        <f t="shared" si="19"/>
        <v>0</v>
      </c>
      <c r="H160" s="8">
        <f t="shared" si="20"/>
        <v>0</v>
      </c>
      <c r="I160" s="9" t="e">
        <f t="shared" si="21"/>
        <v>#DIV/0!</v>
      </c>
      <c r="K160" s="1">
        <f t="shared" si="18"/>
        <v>0</v>
      </c>
    </row>
    <row r="161" spans="1:11" ht="15.95" customHeight="1" x14ac:dyDescent="0.2">
      <c r="A161" s="21">
        <f t="shared" si="22"/>
        <v>45747</v>
      </c>
      <c r="B161" s="19" t="str">
        <f t="shared" si="23"/>
        <v>A161</v>
      </c>
      <c r="C161" s="20">
        <v>140</v>
      </c>
      <c r="D161" s="8">
        <f t="shared" si="24"/>
        <v>0</v>
      </c>
      <c r="E161" s="8">
        <f t="shared" si="25"/>
        <v>0</v>
      </c>
      <c r="F161" s="8">
        <f t="shared" si="26"/>
        <v>0</v>
      </c>
      <c r="G161" s="8">
        <f t="shared" si="19"/>
        <v>0</v>
      </c>
      <c r="H161" s="8">
        <f t="shared" si="20"/>
        <v>0</v>
      </c>
      <c r="I161" s="9" t="e">
        <f t="shared" si="21"/>
        <v>#DIV/0!</v>
      </c>
      <c r="K161" s="1">
        <f t="shared" si="18"/>
        <v>0</v>
      </c>
    </row>
    <row r="162" spans="1:11" ht="15.95" customHeight="1" x14ac:dyDescent="0.2">
      <c r="A162" s="21">
        <f t="shared" si="22"/>
        <v>45777</v>
      </c>
      <c r="B162" s="19" t="str">
        <f t="shared" si="23"/>
        <v>A162</v>
      </c>
      <c r="C162" s="20">
        <v>141</v>
      </c>
      <c r="D162" s="8">
        <f t="shared" si="24"/>
        <v>0</v>
      </c>
      <c r="E162" s="8">
        <f t="shared" si="25"/>
        <v>0</v>
      </c>
      <c r="F162" s="8">
        <f t="shared" si="26"/>
        <v>0</v>
      </c>
      <c r="G162" s="8">
        <f t="shared" si="19"/>
        <v>0</v>
      </c>
      <c r="H162" s="8">
        <f t="shared" si="20"/>
        <v>0</v>
      </c>
      <c r="I162" s="9" t="e">
        <f t="shared" si="21"/>
        <v>#DIV/0!</v>
      </c>
      <c r="K162" s="1">
        <f t="shared" si="18"/>
        <v>0</v>
      </c>
    </row>
    <row r="163" spans="1:11" ht="15.95" customHeight="1" x14ac:dyDescent="0.2">
      <c r="A163" s="21">
        <f t="shared" si="22"/>
        <v>45808</v>
      </c>
      <c r="B163" s="19" t="str">
        <f t="shared" si="23"/>
        <v>A163</v>
      </c>
      <c r="C163" s="20">
        <v>142</v>
      </c>
      <c r="D163" s="8">
        <f t="shared" si="24"/>
        <v>0</v>
      </c>
      <c r="E163" s="8">
        <f t="shared" si="25"/>
        <v>0</v>
      </c>
      <c r="F163" s="8">
        <f t="shared" si="26"/>
        <v>0</v>
      </c>
      <c r="G163" s="8">
        <f t="shared" si="19"/>
        <v>0</v>
      </c>
      <c r="H163" s="8">
        <f t="shared" si="20"/>
        <v>0</v>
      </c>
      <c r="I163" s="9" t="e">
        <f t="shared" si="21"/>
        <v>#DIV/0!</v>
      </c>
      <c r="K163" s="1">
        <f t="shared" si="18"/>
        <v>0</v>
      </c>
    </row>
    <row r="164" spans="1:11" ht="15.95" customHeight="1" x14ac:dyDescent="0.2">
      <c r="A164" s="21">
        <f t="shared" si="22"/>
        <v>45838</v>
      </c>
      <c r="B164" s="19" t="str">
        <f t="shared" si="23"/>
        <v>A164</v>
      </c>
      <c r="C164" s="20">
        <v>143</v>
      </c>
      <c r="D164" s="8">
        <f t="shared" si="24"/>
        <v>0</v>
      </c>
      <c r="E164" s="8">
        <f t="shared" si="25"/>
        <v>0</v>
      </c>
      <c r="F164" s="8">
        <f t="shared" si="26"/>
        <v>0</v>
      </c>
      <c r="G164" s="8">
        <f t="shared" si="19"/>
        <v>0</v>
      </c>
      <c r="H164" s="8">
        <f t="shared" si="20"/>
        <v>0</v>
      </c>
      <c r="I164" s="9" t="e">
        <f t="shared" si="21"/>
        <v>#DIV/0!</v>
      </c>
      <c r="K164" s="1">
        <f t="shared" si="18"/>
        <v>0</v>
      </c>
    </row>
    <row r="165" spans="1:11" ht="15.95" customHeight="1" x14ac:dyDescent="0.2">
      <c r="A165" s="21">
        <f t="shared" si="22"/>
        <v>45869</v>
      </c>
      <c r="B165" s="19" t="str">
        <f t="shared" si="23"/>
        <v>A165</v>
      </c>
      <c r="C165" s="20">
        <v>144</v>
      </c>
      <c r="D165" s="8">
        <f t="shared" si="24"/>
        <v>0</v>
      </c>
      <c r="E165" s="8">
        <f t="shared" si="25"/>
        <v>0</v>
      </c>
      <c r="F165" s="8">
        <f t="shared" si="26"/>
        <v>0</v>
      </c>
      <c r="G165" s="8">
        <f t="shared" si="19"/>
        <v>0</v>
      </c>
      <c r="H165" s="8">
        <f t="shared" si="20"/>
        <v>0</v>
      </c>
      <c r="I165" s="9" t="e">
        <f t="shared" si="21"/>
        <v>#DIV/0!</v>
      </c>
      <c r="K165" s="1">
        <f t="shared" si="18"/>
        <v>0</v>
      </c>
    </row>
    <row r="166" spans="1:11" ht="15.95" customHeight="1" x14ac:dyDescent="0.2">
      <c r="A166" s="21">
        <f t="shared" si="22"/>
        <v>45900</v>
      </c>
      <c r="B166" s="19" t="str">
        <f t="shared" si="23"/>
        <v>A166</v>
      </c>
      <c r="C166" s="20">
        <v>145</v>
      </c>
      <c r="D166" s="8">
        <f t="shared" si="24"/>
        <v>0</v>
      </c>
      <c r="E166" s="8">
        <f t="shared" si="25"/>
        <v>0</v>
      </c>
      <c r="F166" s="8">
        <f t="shared" si="26"/>
        <v>0</v>
      </c>
      <c r="G166" s="8">
        <f t="shared" si="19"/>
        <v>0</v>
      </c>
      <c r="H166" s="8">
        <f t="shared" si="20"/>
        <v>0</v>
      </c>
      <c r="I166" s="9" t="e">
        <f t="shared" si="21"/>
        <v>#DIV/0!</v>
      </c>
      <c r="K166" s="1">
        <f t="shared" si="18"/>
        <v>0</v>
      </c>
    </row>
    <row r="167" spans="1:11" ht="15.95" customHeight="1" x14ac:dyDescent="0.2">
      <c r="A167" s="21">
        <f t="shared" si="22"/>
        <v>45930</v>
      </c>
      <c r="B167" s="19" t="str">
        <f t="shared" si="23"/>
        <v>A167</v>
      </c>
      <c r="C167" s="20">
        <v>146</v>
      </c>
      <c r="D167" s="8">
        <f t="shared" si="24"/>
        <v>0</v>
      </c>
      <c r="E167" s="8">
        <f t="shared" si="25"/>
        <v>0</v>
      </c>
      <c r="F167" s="8">
        <f t="shared" si="26"/>
        <v>0</v>
      </c>
      <c r="G167" s="8">
        <f t="shared" si="19"/>
        <v>0</v>
      </c>
      <c r="H167" s="8">
        <f t="shared" si="20"/>
        <v>0</v>
      </c>
      <c r="I167" s="9" t="e">
        <f t="shared" si="21"/>
        <v>#DIV/0!</v>
      </c>
      <c r="K167" s="1">
        <f t="shared" si="18"/>
        <v>0</v>
      </c>
    </row>
    <row r="168" spans="1:11" ht="15.95" customHeight="1" x14ac:dyDescent="0.2">
      <c r="A168" s="21">
        <f t="shared" si="22"/>
        <v>45961</v>
      </c>
      <c r="B168" s="19" t="str">
        <f t="shared" si="23"/>
        <v>A168</v>
      </c>
      <c r="C168" s="20">
        <v>147</v>
      </c>
      <c r="D168" s="8">
        <f t="shared" si="24"/>
        <v>0</v>
      </c>
      <c r="E168" s="8">
        <f t="shared" si="25"/>
        <v>0</v>
      </c>
      <c r="F168" s="8">
        <f t="shared" si="26"/>
        <v>0</v>
      </c>
      <c r="G168" s="8">
        <f t="shared" si="19"/>
        <v>0</v>
      </c>
      <c r="H168" s="8">
        <f t="shared" si="20"/>
        <v>0</v>
      </c>
      <c r="I168" s="9" t="e">
        <f t="shared" si="21"/>
        <v>#DIV/0!</v>
      </c>
      <c r="K168" s="1">
        <f t="shared" si="18"/>
        <v>0</v>
      </c>
    </row>
    <row r="169" spans="1:11" ht="15.95" customHeight="1" x14ac:dyDescent="0.2">
      <c r="A169" s="21">
        <f t="shared" si="22"/>
        <v>45991</v>
      </c>
      <c r="B169" s="19" t="str">
        <f t="shared" si="23"/>
        <v>A169</v>
      </c>
      <c r="C169" s="20">
        <v>148</v>
      </c>
      <c r="D169" s="8">
        <f t="shared" si="24"/>
        <v>0</v>
      </c>
      <c r="E169" s="8">
        <f t="shared" si="25"/>
        <v>0</v>
      </c>
      <c r="F169" s="8">
        <f t="shared" si="26"/>
        <v>0</v>
      </c>
      <c r="G169" s="8">
        <f t="shared" si="19"/>
        <v>0</v>
      </c>
      <c r="H169" s="8">
        <f t="shared" si="20"/>
        <v>0</v>
      </c>
      <c r="I169" s="9" t="e">
        <f t="shared" si="21"/>
        <v>#DIV/0!</v>
      </c>
      <c r="K169" s="1">
        <f t="shared" si="18"/>
        <v>0</v>
      </c>
    </row>
    <row r="170" spans="1:11" ht="15.95" customHeight="1" x14ac:dyDescent="0.2">
      <c r="A170" s="21">
        <f t="shared" si="22"/>
        <v>46022</v>
      </c>
      <c r="B170" s="19" t="str">
        <f t="shared" si="23"/>
        <v>A170</v>
      </c>
      <c r="C170" s="20">
        <v>149</v>
      </c>
      <c r="D170" s="8">
        <f t="shared" si="24"/>
        <v>0</v>
      </c>
      <c r="E170" s="8">
        <f t="shared" si="25"/>
        <v>0</v>
      </c>
      <c r="F170" s="8">
        <f t="shared" si="26"/>
        <v>0</v>
      </c>
      <c r="G170" s="8">
        <f t="shared" si="19"/>
        <v>0</v>
      </c>
      <c r="H170" s="8">
        <f t="shared" si="20"/>
        <v>0</v>
      </c>
      <c r="I170" s="9" t="e">
        <f t="shared" si="21"/>
        <v>#DIV/0!</v>
      </c>
      <c r="K170" s="1">
        <f t="shared" si="18"/>
        <v>0</v>
      </c>
    </row>
    <row r="171" spans="1:11" ht="15.95" customHeight="1" x14ac:dyDescent="0.2">
      <c r="A171" s="21">
        <f t="shared" si="22"/>
        <v>46053</v>
      </c>
      <c r="B171" s="19" t="str">
        <f t="shared" si="23"/>
        <v>A171</v>
      </c>
      <c r="C171" s="20">
        <v>150</v>
      </c>
      <c r="D171" s="8">
        <f t="shared" si="24"/>
        <v>0</v>
      </c>
      <c r="E171" s="8">
        <f t="shared" si="25"/>
        <v>0</v>
      </c>
      <c r="F171" s="8">
        <f t="shared" si="26"/>
        <v>0</v>
      </c>
      <c r="G171" s="8">
        <f t="shared" si="19"/>
        <v>0</v>
      </c>
      <c r="H171" s="8">
        <f t="shared" si="20"/>
        <v>0</v>
      </c>
      <c r="I171" s="9" t="e">
        <f t="shared" si="21"/>
        <v>#DIV/0!</v>
      </c>
      <c r="K171" s="1">
        <f t="shared" si="18"/>
        <v>0</v>
      </c>
    </row>
    <row r="172" spans="1:11" ht="15.95" customHeight="1" x14ac:dyDescent="0.2">
      <c r="A172" s="21">
        <f t="shared" si="22"/>
        <v>46081</v>
      </c>
      <c r="B172" s="19" t="str">
        <f t="shared" si="23"/>
        <v>A172</v>
      </c>
      <c r="C172" s="20">
        <v>151</v>
      </c>
      <c r="D172" s="8">
        <f t="shared" si="24"/>
        <v>0</v>
      </c>
      <c r="E172" s="8">
        <f t="shared" si="25"/>
        <v>0</v>
      </c>
      <c r="F172" s="8">
        <f t="shared" si="26"/>
        <v>0</v>
      </c>
      <c r="G172" s="8">
        <f t="shared" si="19"/>
        <v>0</v>
      </c>
      <c r="H172" s="8">
        <f t="shared" si="20"/>
        <v>0</v>
      </c>
      <c r="I172" s="9" t="e">
        <f t="shared" si="21"/>
        <v>#DIV/0!</v>
      </c>
      <c r="K172" s="1">
        <f t="shared" si="18"/>
        <v>0</v>
      </c>
    </row>
    <row r="173" spans="1:11" ht="15.95" customHeight="1" x14ac:dyDescent="0.2">
      <c r="A173" s="21">
        <f t="shared" si="22"/>
        <v>46112</v>
      </c>
      <c r="B173" s="19" t="str">
        <f t="shared" si="23"/>
        <v>A173</v>
      </c>
      <c r="C173" s="20">
        <v>152</v>
      </c>
      <c r="D173" s="8">
        <f t="shared" si="24"/>
        <v>0</v>
      </c>
      <c r="E173" s="8">
        <f t="shared" si="25"/>
        <v>0</v>
      </c>
      <c r="F173" s="8">
        <f t="shared" si="26"/>
        <v>0</v>
      </c>
      <c r="G173" s="8">
        <f t="shared" si="19"/>
        <v>0</v>
      </c>
      <c r="H173" s="8">
        <f t="shared" si="20"/>
        <v>0</v>
      </c>
      <c r="I173" s="9" t="e">
        <f t="shared" si="21"/>
        <v>#DIV/0!</v>
      </c>
      <c r="K173" s="1">
        <f t="shared" si="18"/>
        <v>0</v>
      </c>
    </row>
    <row r="174" spans="1:11" ht="15.95" customHeight="1" x14ac:dyDescent="0.2">
      <c r="A174" s="21">
        <f t="shared" si="22"/>
        <v>46142</v>
      </c>
      <c r="B174" s="19" t="str">
        <f t="shared" si="23"/>
        <v>A174</v>
      </c>
      <c r="C174" s="20">
        <v>153</v>
      </c>
      <c r="D174" s="8">
        <f t="shared" si="24"/>
        <v>0</v>
      </c>
      <c r="E174" s="8">
        <f t="shared" si="25"/>
        <v>0</v>
      </c>
      <c r="F174" s="8">
        <f t="shared" si="26"/>
        <v>0</v>
      </c>
      <c r="G174" s="8">
        <f t="shared" si="19"/>
        <v>0</v>
      </c>
      <c r="H174" s="8">
        <f t="shared" si="20"/>
        <v>0</v>
      </c>
      <c r="I174" s="9" t="e">
        <f t="shared" si="21"/>
        <v>#DIV/0!</v>
      </c>
      <c r="K174" s="1">
        <f t="shared" si="18"/>
        <v>0</v>
      </c>
    </row>
    <row r="175" spans="1:11" ht="15.95" customHeight="1" x14ac:dyDescent="0.2">
      <c r="A175" s="21">
        <f t="shared" si="22"/>
        <v>46173</v>
      </c>
      <c r="B175" s="19" t="str">
        <f t="shared" si="23"/>
        <v>A175</v>
      </c>
      <c r="C175" s="20">
        <v>154</v>
      </c>
      <c r="D175" s="8">
        <f t="shared" si="24"/>
        <v>0</v>
      </c>
      <c r="E175" s="8">
        <f t="shared" si="25"/>
        <v>0</v>
      </c>
      <c r="F175" s="8">
        <f t="shared" si="26"/>
        <v>0</v>
      </c>
      <c r="G175" s="8">
        <f t="shared" si="19"/>
        <v>0</v>
      </c>
      <c r="H175" s="8">
        <f t="shared" si="20"/>
        <v>0</v>
      </c>
      <c r="I175" s="9" t="e">
        <f t="shared" si="21"/>
        <v>#DIV/0!</v>
      </c>
      <c r="K175" s="1">
        <f t="shared" si="18"/>
        <v>0</v>
      </c>
    </row>
    <row r="176" spans="1:11" ht="15.95" customHeight="1" x14ac:dyDescent="0.2">
      <c r="A176" s="21">
        <f t="shared" si="22"/>
        <v>46203</v>
      </c>
      <c r="B176" s="19" t="str">
        <f t="shared" si="23"/>
        <v>A176</v>
      </c>
      <c r="C176" s="20">
        <v>155</v>
      </c>
      <c r="D176" s="8">
        <f t="shared" si="24"/>
        <v>0</v>
      </c>
      <c r="E176" s="8">
        <f t="shared" si="25"/>
        <v>0</v>
      </c>
      <c r="F176" s="8">
        <f t="shared" si="26"/>
        <v>0</v>
      </c>
      <c r="G176" s="8">
        <f t="shared" si="19"/>
        <v>0</v>
      </c>
      <c r="H176" s="8">
        <f t="shared" si="20"/>
        <v>0</v>
      </c>
      <c r="I176" s="9" t="e">
        <f t="shared" si="21"/>
        <v>#DIV/0!</v>
      </c>
      <c r="K176" s="1">
        <f t="shared" si="18"/>
        <v>0</v>
      </c>
    </row>
    <row r="177" spans="1:11" ht="15.95" customHeight="1" x14ac:dyDescent="0.2">
      <c r="A177" s="21">
        <f t="shared" si="22"/>
        <v>46234</v>
      </c>
      <c r="B177" s="19" t="str">
        <f t="shared" si="23"/>
        <v>A177</v>
      </c>
      <c r="C177" s="20">
        <v>156</v>
      </c>
      <c r="D177" s="8">
        <f t="shared" si="24"/>
        <v>0</v>
      </c>
      <c r="E177" s="8">
        <f t="shared" si="25"/>
        <v>0</v>
      </c>
      <c r="F177" s="8">
        <f t="shared" si="26"/>
        <v>0</v>
      </c>
      <c r="G177" s="8">
        <f t="shared" si="19"/>
        <v>0</v>
      </c>
      <c r="H177" s="8">
        <f t="shared" si="20"/>
        <v>0</v>
      </c>
      <c r="I177" s="9" t="e">
        <f t="shared" si="21"/>
        <v>#DIV/0!</v>
      </c>
      <c r="K177" s="1">
        <f t="shared" si="18"/>
        <v>0</v>
      </c>
    </row>
    <row r="178" spans="1:11" ht="15.95" customHeight="1" x14ac:dyDescent="0.2">
      <c r="A178" s="21">
        <f t="shared" si="22"/>
        <v>46265</v>
      </c>
      <c r="B178" s="19" t="str">
        <f t="shared" si="23"/>
        <v>A178</v>
      </c>
      <c r="C178" s="20">
        <v>157</v>
      </c>
      <c r="D178" s="8">
        <f t="shared" si="24"/>
        <v>0</v>
      </c>
      <c r="E178" s="8">
        <f t="shared" si="25"/>
        <v>0</v>
      </c>
      <c r="F178" s="8">
        <f t="shared" si="26"/>
        <v>0</v>
      </c>
      <c r="G178" s="8">
        <f t="shared" si="19"/>
        <v>0</v>
      </c>
      <c r="H178" s="8">
        <f t="shared" si="20"/>
        <v>0</v>
      </c>
      <c r="I178" s="9" t="e">
        <f t="shared" si="21"/>
        <v>#DIV/0!</v>
      </c>
      <c r="K178" s="1">
        <f t="shared" si="18"/>
        <v>0</v>
      </c>
    </row>
    <row r="179" spans="1:11" ht="15.95" customHeight="1" x14ac:dyDescent="0.2">
      <c r="A179" s="21">
        <f t="shared" si="22"/>
        <v>46295</v>
      </c>
      <c r="B179" s="19" t="str">
        <f t="shared" si="23"/>
        <v>A179</v>
      </c>
      <c r="C179" s="20">
        <v>158</v>
      </c>
      <c r="D179" s="8">
        <f t="shared" si="24"/>
        <v>0</v>
      </c>
      <c r="E179" s="8">
        <f t="shared" si="25"/>
        <v>0</v>
      </c>
      <c r="F179" s="8">
        <f t="shared" si="26"/>
        <v>0</v>
      </c>
      <c r="G179" s="8">
        <f t="shared" si="19"/>
        <v>0</v>
      </c>
      <c r="H179" s="8">
        <f t="shared" si="20"/>
        <v>0</v>
      </c>
      <c r="I179" s="9" t="e">
        <f t="shared" si="21"/>
        <v>#DIV/0!</v>
      </c>
      <c r="K179" s="1">
        <f t="shared" si="18"/>
        <v>0</v>
      </c>
    </row>
    <row r="180" spans="1:11" ht="15.95" customHeight="1" x14ac:dyDescent="0.2">
      <c r="A180" s="21">
        <f t="shared" si="22"/>
        <v>46326</v>
      </c>
      <c r="B180" s="19" t="str">
        <f t="shared" si="23"/>
        <v>A180</v>
      </c>
      <c r="C180" s="20">
        <v>159</v>
      </c>
      <c r="D180" s="8">
        <f t="shared" si="24"/>
        <v>0</v>
      </c>
      <c r="E180" s="8">
        <f t="shared" si="25"/>
        <v>0</v>
      </c>
      <c r="F180" s="8">
        <f t="shared" si="26"/>
        <v>0</v>
      </c>
      <c r="G180" s="8">
        <f t="shared" si="19"/>
        <v>0</v>
      </c>
      <c r="H180" s="8">
        <f t="shared" si="20"/>
        <v>0</v>
      </c>
      <c r="I180" s="9" t="e">
        <f t="shared" si="21"/>
        <v>#DIV/0!</v>
      </c>
      <c r="K180" s="1">
        <f t="shared" si="18"/>
        <v>0</v>
      </c>
    </row>
    <row r="181" spans="1:11" ht="15.95" customHeight="1" x14ac:dyDescent="0.2">
      <c r="A181" s="21">
        <f t="shared" si="22"/>
        <v>46356</v>
      </c>
      <c r="B181" s="19" t="str">
        <f t="shared" si="23"/>
        <v>A181</v>
      </c>
      <c r="C181" s="20">
        <v>160</v>
      </c>
      <c r="D181" s="8">
        <f t="shared" si="24"/>
        <v>0</v>
      </c>
      <c r="E181" s="8">
        <f t="shared" si="25"/>
        <v>0</v>
      </c>
      <c r="F181" s="8">
        <f t="shared" si="26"/>
        <v>0</v>
      </c>
      <c r="G181" s="8">
        <f t="shared" si="19"/>
        <v>0</v>
      </c>
      <c r="H181" s="8">
        <f t="shared" si="20"/>
        <v>0</v>
      </c>
      <c r="I181" s="9" t="e">
        <f t="shared" si="21"/>
        <v>#DIV/0!</v>
      </c>
      <c r="K181" s="1">
        <f t="shared" si="18"/>
        <v>0</v>
      </c>
    </row>
    <row r="182" spans="1:11" ht="15.95" customHeight="1" x14ac:dyDescent="0.2">
      <c r="A182" s="21">
        <f t="shared" si="22"/>
        <v>46387</v>
      </c>
      <c r="B182" s="19" t="str">
        <f t="shared" si="23"/>
        <v>A182</v>
      </c>
      <c r="C182" s="20">
        <v>161</v>
      </c>
      <c r="D182" s="8">
        <f t="shared" si="24"/>
        <v>0</v>
      </c>
      <c r="E182" s="8">
        <f t="shared" si="25"/>
        <v>0</v>
      </c>
      <c r="F182" s="8">
        <f t="shared" si="26"/>
        <v>0</v>
      </c>
      <c r="G182" s="8">
        <f t="shared" si="19"/>
        <v>0</v>
      </c>
      <c r="H182" s="8">
        <f t="shared" si="20"/>
        <v>0</v>
      </c>
      <c r="I182" s="9" t="e">
        <f t="shared" si="21"/>
        <v>#DIV/0!</v>
      </c>
      <c r="K182" s="1">
        <f t="shared" si="18"/>
        <v>0</v>
      </c>
    </row>
    <row r="183" spans="1:11" ht="15.95" customHeight="1" x14ac:dyDescent="0.2">
      <c r="A183" s="21">
        <f t="shared" si="22"/>
        <v>46418</v>
      </c>
      <c r="B183" s="19" t="str">
        <f t="shared" si="23"/>
        <v>A183</v>
      </c>
      <c r="C183" s="20">
        <v>162</v>
      </c>
      <c r="D183" s="8">
        <f t="shared" si="24"/>
        <v>0</v>
      </c>
      <c r="E183" s="8">
        <f t="shared" si="25"/>
        <v>0</v>
      </c>
      <c r="F183" s="8">
        <f t="shared" si="26"/>
        <v>0</v>
      </c>
      <c r="G183" s="8">
        <f t="shared" si="19"/>
        <v>0</v>
      </c>
      <c r="H183" s="8">
        <f t="shared" si="20"/>
        <v>0</v>
      </c>
      <c r="I183" s="9" t="e">
        <f t="shared" si="21"/>
        <v>#DIV/0!</v>
      </c>
      <c r="K183" s="1">
        <f t="shared" si="18"/>
        <v>0</v>
      </c>
    </row>
    <row r="184" spans="1:11" ht="15.95" customHeight="1" x14ac:dyDescent="0.2">
      <c r="A184" s="21">
        <f t="shared" si="22"/>
        <v>46446</v>
      </c>
      <c r="B184" s="19" t="str">
        <f t="shared" si="23"/>
        <v>A184</v>
      </c>
      <c r="C184" s="20">
        <v>163</v>
      </c>
      <c r="D184" s="8">
        <f t="shared" si="24"/>
        <v>0</v>
      </c>
      <c r="E184" s="8">
        <f t="shared" si="25"/>
        <v>0</v>
      </c>
      <c r="F184" s="8">
        <f t="shared" si="26"/>
        <v>0</v>
      </c>
      <c r="G184" s="8">
        <f t="shared" si="19"/>
        <v>0</v>
      </c>
      <c r="H184" s="8">
        <f t="shared" si="20"/>
        <v>0</v>
      </c>
      <c r="I184" s="9" t="e">
        <f t="shared" si="21"/>
        <v>#DIV/0!</v>
      </c>
      <c r="K184" s="1">
        <f t="shared" si="18"/>
        <v>0</v>
      </c>
    </row>
    <row r="185" spans="1:11" ht="15.95" customHeight="1" x14ac:dyDescent="0.2">
      <c r="A185" s="21">
        <f t="shared" si="22"/>
        <v>46477</v>
      </c>
      <c r="B185" s="19" t="str">
        <f t="shared" si="23"/>
        <v>A185</v>
      </c>
      <c r="C185" s="20">
        <v>164</v>
      </c>
      <c r="D185" s="8">
        <f t="shared" si="24"/>
        <v>0</v>
      </c>
      <c r="E185" s="8">
        <f t="shared" si="25"/>
        <v>0</v>
      </c>
      <c r="F185" s="8">
        <f t="shared" si="26"/>
        <v>0</v>
      </c>
      <c r="G185" s="8">
        <f t="shared" si="19"/>
        <v>0</v>
      </c>
      <c r="H185" s="8">
        <f t="shared" si="20"/>
        <v>0</v>
      </c>
      <c r="I185" s="9" t="e">
        <f t="shared" si="21"/>
        <v>#DIV/0!</v>
      </c>
      <c r="K185" s="1">
        <f t="shared" si="18"/>
        <v>0</v>
      </c>
    </row>
    <row r="186" spans="1:11" ht="15.95" customHeight="1" x14ac:dyDescent="0.2">
      <c r="A186" s="21">
        <f t="shared" si="22"/>
        <v>46507</v>
      </c>
      <c r="B186" s="19" t="str">
        <f t="shared" si="23"/>
        <v>A186</v>
      </c>
      <c r="C186" s="20">
        <v>165</v>
      </c>
      <c r="D186" s="8">
        <f t="shared" si="24"/>
        <v>0</v>
      </c>
      <c r="E186" s="8">
        <f t="shared" si="25"/>
        <v>0</v>
      </c>
      <c r="F186" s="8">
        <f t="shared" si="26"/>
        <v>0</v>
      </c>
      <c r="G186" s="8">
        <f t="shared" si="19"/>
        <v>0</v>
      </c>
      <c r="H186" s="8">
        <f t="shared" si="20"/>
        <v>0</v>
      </c>
      <c r="I186" s="9" t="e">
        <f t="shared" si="21"/>
        <v>#DIV/0!</v>
      </c>
      <c r="K186" s="1">
        <f t="shared" si="18"/>
        <v>0</v>
      </c>
    </row>
    <row r="187" spans="1:11" ht="15.95" customHeight="1" x14ac:dyDescent="0.2">
      <c r="A187" s="21">
        <f t="shared" si="22"/>
        <v>46538</v>
      </c>
      <c r="B187" s="19" t="str">
        <f t="shared" si="23"/>
        <v>A187</v>
      </c>
      <c r="C187" s="20">
        <v>166</v>
      </c>
      <c r="D187" s="8">
        <f t="shared" si="24"/>
        <v>0</v>
      </c>
      <c r="E187" s="8">
        <f t="shared" si="25"/>
        <v>0</v>
      </c>
      <c r="F187" s="8">
        <f t="shared" si="26"/>
        <v>0</v>
      </c>
      <c r="G187" s="8">
        <f t="shared" si="19"/>
        <v>0</v>
      </c>
      <c r="H187" s="8">
        <f t="shared" si="20"/>
        <v>0</v>
      </c>
      <c r="I187" s="9" t="e">
        <f t="shared" si="21"/>
        <v>#DIV/0!</v>
      </c>
      <c r="K187" s="1">
        <f t="shared" si="18"/>
        <v>0</v>
      </c>
    </row>
    <row r="188" spans="1:11" ht="15.95" customHeight="1" x14ac:dyDescent="0.2">
      <c r="A188" s="21">
        <f t="shared" si="22"/>
        <v>46568</v>
      </c>
      <c r="B188" s="19" t="str">
        <f t="shared" si="23"/>
        <v>A188</v>
      </c>
      <c r="C188" s="20">
        <v>167</v>
      </c>
      <c r="D188" s="8">
        <f t="shared" si="24"/>
        <v>0</v>
      </c>
      <c r="E188" s="8">
        <f t="shared" si="25"/>
        <v>0</v>
      </c>
      <c r="F188" s="8">
        <f t="shared" si="26"/>
        <v>0</v>
      </c>
      <c r="G188" s="8">
        <f t="shared" si="19"/>
        <v>0</v>
      </c>
      <c r="H188" s="8">
        <f t="shared" si="20"/>
        <v>0</v>
      </c>
      <c r="I188" s="9" t="e">
        <f t="shared" si="21"/>
        <v>#DIV/0!</v>
      </c>
      <c r="K188" s="1">
        <f t="shared" si="18"/>
        <v>0</v>
      </c>
    </row>
    <row r="189" spans="1:11" ht="15.95" customHeight="1" x14ac:dyDescent="0.2">
      <c r="A189" s="21">
        <f t="shared" si="22"/>
        <v>46599</v>
      </c>
      <c r="B189" s="19" t="str">
        <f t="shared" si="23"/>
        <v>A189</v>
      </c>
      <c r="C189" s="20">
        <v>168</v>
      </c>
      <c r="D189" s="8">
        <f t="shared" si="24"/>
        <v>0</v>
      </c>
      <c r="E189" s="8">
        <f t="shared" si="25"/>
        <v>0</v>
      </c>
      <c r="F189" s="8">
        <f t="shared" si="26"/>
        <v>0</v>
      </c>
      <c r="G189" s="8">
        <f t="shared" si="19"/>
        <v>0</v>
      </c>
      <c r="H189" s="8">
        <f t="shared" si="20"/>
        <v>0</v>
      </c>
      <c r="I189" s="9" t="e">
        <f t="shared" si="21"/>
        <v>#DIV/0!</v>
      </c>
      <c r="K189" s="1">
        <f t="shared" si="18"/>
        <v>0</v>
      </c>
    </row>
    <row r="190" spans="1:11" ht="15.95" customHeight="1" x14ac:dyDescent="0.2">
      <c r="A190" s="21">
        <f t="shared" si="22"/>
        <v>46630</v>
      </c>
      <c r="B190" s="19" t="str">
        <f t="shared" si="23"/>
        <v>A190</v>
      </c>
      <c r="C190" s="20">
        <v>169</v>
      </c>
      <c r="D190" s="8">
        <f t="shared" si="24"/>
        <v>0</v>
      </c>
      <c r="E190" s="8">
        <f t="shared" si="25"/>
        <v>0</v>
      </c>
      <c r="F190" s="8">
        <f t="shared" si="26"/>
        <v>0</v>
      </c>
      <c r="G190" s="8">
        <f t="shared" si="19"/>
        <v>0</v>
      </c>
      <c r="H190" s="8">
        <f t="shared" si="20"/>
        <v>0</v>
      </c>
      <c r="I190" s="9" t="e">
        <f t="shared" si="21"/>
        <v>#DIV/0!</v>
      </c>
      <c r="K190" s="1">
        <f t="shared" si="18"/>
        <v>0</v>
      </c>
    </row>
    <row r="191" spans="1:11" ht="15.95" customHeight="1" x14ac:dyDescent="0.2">
      <c r="A191" s="21">
        <f t="shared" si="22"/>
        <v>46660</v>
      </c>
      <c r="B191" s="19" t="str">
        <f t="shared" si="23"/>
        <v>A191</v>
      </c>
      <c r="C191" s="20">
        <v>170</v>
      </c>
      <c r="D191" s="8">
        <f t="shared" si="24"/>
        <v>0</v>
      </c>
      <c r="E191" s="8">
        <f t="shared" si="25"/>
        <v>0</v>
      </c>
      <c r="F191" s="8">
        <f t="shared" si="26"/>
        <v>0</v>
      </c>
      <c r="G191" s="8">
        <f t="shared" si="19"/>
        <v>0</v>
      </c>
      <c r="H191" s="8">
        <f t="shared" si="20"/>
        <v>0</v>
      </c>
      <c r="I191" s="9" t="e">
        <f t="shared" si="21"/>
        <v>#DIV/0!</v>
      </c>
      <c r="K191" s="1">
        <f t="shared" si="18"/>
        <v>0</v>
      </c>
    </row>
    <row r="192" spans="1:11" ht="15.95" customHeight="1" x14ac:dyDescent="0.2">
      <c r="A192" s="21">
        <f t="shared" si="22"/>
        <v>46691</v>
      </c>
      <c r="B192" s="19" t="str">
        <f t="shared" si="23"/>
        <v>A192</v>
      </c>
      <c r="C192" s="20">
        <v>171</v>
      </c>
      <c r="D192" s="8">
        <f t="shared" si="24"/>
        <v>0</v>
      </c>
      <c r="E192" s="8">
        <f t="shared" si="25"/>
        <v>0</v>
      </c>
      <c r="F192" s="8">
        <f t="shared" si="26"/>
        <v>0</v>
      </c>
      <c r="G192" s="8">
        <f t="shared" si="19"/>
        <v>0</v>
      </c>
      <c r="H192" s="8">
        <f t="shared" si="20"/>
        <v>0</v>
      </c>
      <c r="I192" s="9" t="e">
        <f t="shared" si="21"/>
        <v>#DIV/0!</v>
      </c>
      <c r="K192" s="1">
        <f t="shared" si="18"/>
        <v>0</v>
      </c>
    </row>
    <row r="193" spans="1:11" ht="15.95" customHeight="1" x14ac:dyDescent="0.2">
      <c r="A193" s="21">
        <f t="shared" si="22"/>
        <v>46721</v>
      </c>
      <c r="B193" s="19" t="str">
        <f t="shared" si="23"/>
        <v>A193</v>
      </c>
      <c r="C193" s="20">
        <v>172</v>
      </c>
      <c r="D193" s="8">
        <f t="shared" si="24"/>
        <v>0</v>
      </c>
      <c r="E193" s="8">
        <f t="shared" si="25"/>
        <v>0</v>
      </c>
      <c r="F193" s="8">
        <f t="shared" si="26"/>
        <v>0</v>
      </c>
      <c r="G193" s="8">
        <f t="shared" si="19"/>
        <v>0</v>
      </c>
      <c r="H193" s="8">
        <f t="shared" si="20"/>
        <v>0</v>
      </c>
      <c r="I193" s="9" t="e">
        <f t="shared" si="21"/>
        <v>#DIV/0!</v>
      </c>
      <c r="K193" s="1">
        <f t="shared" si="18"/>
        <v>0</v>
      </c>
    </row>
    <row r="194" spans="1:11" ht="15.95" customHeight="1" x14ac:dyDescent="0.2">
      <c r="A194" s="21">
        <f t="shared" si="22"/>
        <v>46752</v>
      </c>
      <c r="B194" s="19" t="str">
        <f t="shared" si="23"/>
        <v>A194</v>
      </c>
      <c r="C194" s="20">
        <v>173</v>
      </c>
      <c r="D194" s="8">
        <f t="shared" si="24"/>
        <v>0</v>
      </c>
      <c r="E194" s="8">
        <f t="shared" si="25"/>
        <v>0</v>
      </c>
      <c r="F194" s="8">
        <f t="shared" si="26"/>
        <v>0</v>
      </c>
      <c r="G194" s="8">
        <f t="shared" si="19"/>
        <v>0</v>
      </c>
      <c r="H194" s="8">
        <f t="shared" si="20"/>
        <v>0</v>
      </c>
      <c r="I194" s="9" t="e">
        <f t="shared" si="21"/>
        <v>#DIV/0!</v>
      </c>
      <c r="K194" s="1">
        <f t="shared" si="18"/>
        <v>0</v>
      </c>
    </row>
    <row r="195" spans="1:11" ht="15.95" customHeight="1" x14ac:dyDescent="0.2">
      <c r="A195" s="21">
        <f t="shared" si="22"/>
        <v>46783</v>
      </c>
      <c r="B195" s="19" t="str">
        <f t="shared" si="23"/>
        <v>A195</v>
      </c>
      <c r="C195" s="20">
        <v>174</v>
      </c>
      <c r="D195" s="8">
        <f t="shared" si="24"/>
        <v>0</v>
      </c>
      <c r="E195" s="8">
        <f t="shared" si="25"/>
        <v>0</v>
      </c>
      <c r="F195" s="8">
        <f t="shared" si="26"/>
        <v>0</v>
      </c>
      <c r="G195" s="8">
        <f t="shared" si="19"/>
        <v>0</v>
      </c>
      <c r="H195" s="8">
        <f t="shared" si="20"/>
        <v>0</v>
      </c>
      <c r="I195" s="9" t="e">
        <f t="shared" si="21"/>
        <v>#DIV/0!</v>
      </c>
      <c r="K195" s="1">
        <f t="shared" si="18"/>
        <v>0</v>
      </c>
    </row>
    <row r="196" spans="1:11" ht="15.95" customHeight="1" x14ac:dyDescent="0.2">
      <c r="A196" s="21">
        <f t="shared" si="22"/>
        <v>46812</v>
      </c>
      <c r="B196" s="19" t="str">
        <f t="shared" si="23"/>
        <v>A196</v>
      </c>
      <c r="C196" s="20">
        <v>175</v>
      </c>
      <c r="D196" s="8">
        <f t="shared" si="24"/>
        <v>0</v>
      </c>
      <c r="E196" s="8">
        <f t="shared" si="25"/>
        <v>0</v>
      </c>
      <c r="F196" s="8">
        <f t="shared" si="26"/>
        <v>0</v>
      </c>
      <c r="G196" s="8">
        <f t="shared" si="19"/>
        <v>0</v>
      </c>
      <c r="H196" s="8">
        <f t="shared" si="20"/>
        <v>0</v>
      </c>
      <c r="I196" s="9" t="e">
        <f t="shared" si="21"/>
        <v>#DIV/0!</v>
      </c>
      <c r="K196" s="1">
        <f t="shared" si="18"/>
        <v>0</v>
      </c>
    </row>
    <row r="197" spans="1:11" ht="15.95" customHeight="1" x14ac:dyDescent="0.2">
      <c r="A197" s="21">
        <f t="shared" si="22"/>
        <v>46843</v>
      </c>
      <c r="B197" s="19" t="str">
        <f t="shared" si="23"/>
        <v>A197</v>
      </c>
      <c r="C197" s="20">
        <v>176</v>
      </c>
      <c r="D197" s="8">
        <f t="shared" si="24"/>
        <v>0</v>
      </c>
      <c r="E197" s="8">
        <f t="shared" si="25"/>
        <v>0</v>
      </c>
      <c r="F197" s="8">
        <f t="shared" si="26"/>
        <v>0</v>
      </c>
      <c r="G197" s="8">
        <f t="shared" si="19"/>
        <v>0</v>
      </c>
      <c r="H197" s="8">
        <f t="shared" si="20"/>
        <v>0</v>
      </c>
      <c r="I197" s="9" t="e">
        <f t="shared" si="21"/>
        <v>#DIV/0!</v>
      </c>
      <c r="K197" s="1">
        <f t="shared" si="18"/>
        <v>0</v>
      </c>
    </row>
    <row r="198" spans="1:11" ht="15.95" customHeight="1" x14ac:dyDescent="0.2">
      <c r="A198" s="21">
        <f t="shared" si="22"/>
        <v>46873</v>
      </c>
      <c r="B198" s="19" t="str">
        <f t="shared" si="23"/>
        <v>A198</v>
      </c>
      <c r="C198" s="20">
        <v>177</v>
      </c>
      <c r="D198" s="8">
        <f t="shared" si="24"/>
        <v>0</v>
      </c>
      <c r="E198" s="8">
        <f t="shared" si="25"/>
        <v>0</v>
      </c>
      <c r="F198" s="8">
        <f t="shared" si="26"/>
        <v>0</v>
      </c>
      <c r="G198" s="8">
        <f t="shared" si="19"/>
        <v>0</v>
      </c>
      <c r="H198" s="8">
        <f t="shared" si="20"/>
        <v>0</v>
      </c>
      <c r="I198" s="9" t="e">
        <f t="shared" si="21"/>
        <v>#DIV/0!</v>
      </c>
      <c r="K198" s="1">
        <f t="shared" si="18"/>
        <v>0</v>
      </c>
    </row>
    <row r="199" spans="1:11" ht="15.95" customHeight="1" x14ac:dyDescent="0.2">
      <c r="A199" s="21">
        <f t="shared" si="22"/>
        <v>46904</v>
      </c>
      <c r="B199" s="19" t="str">
        <f t="shared" si="23"/>
        <v>A199</v>
      </c>
      <c r="C199" s="20">
        <v>178</v>
      </c>
      <c r="D199" s="8">
        <f t="shared" si="24"/>
        <v>0</v>
      </c>
      <c r="E199" s="8">
        <f t="shared" si="25"/>
        <v>0</v>
      </c>
      <c r="F199" s="8">
        <f t="shared" si="26"/>
        <v>0</v>
      </c>
      <c r="G199" s="8">
        <f t="shared" si="19"/>
        <v>0</v>
      </c>
      <c r="H199" s="8">
        <f t="shared" si="20"/>
        <v>0</v>
      </c>
      <c r="I199" s="9" t="e">
        <f t="shared" si="21"/>
        <v>#DIV/0!</v>
      </c>
      <c r="K199" s="1">
        <f t="shared" si="18"/>
        <v>0</v>
      </c>
    </row>
    <row r="200" spans="1:11" ht="15.95" customHeight="1" x14ac:dyDescent="0.2">
      <c r="A200" s="21">
        <f t="shared" si="22"/>
        <v>46934</v>
      </c>
      <c r="B200" s="19" t="str">
        <f t="shared" si="23"/>
        <v>A200</v>
      </c>
      <c r="C200" s="20">
        <v>179</v>
      </c>
      <c r="D200" s="8">
        <f t="shared" si="24"/>
        <v>0</v>
      </c>
      <c r="E200" s="8">
        <f t="shared" si="25"/>
        <v>0</v>
      </c>
      <c r="F200" s="8">
        <f t="shared" si="26"/>
        <v>0</v>
      </c>
      <c r="G200" s="8">
        <f t="shared" si="19"/>
        <v>0</v>
      </c>
      <c r="H200" s="8">
        <f t="shared" si="20"/>
        <v>0</v>
      </c>
      <c r="I200" s="9" t="e">
        <f t="shared" si="21"/>
        <v>#DIV/0!</v>
      </c>
      <c r="K200" s="1">
        <f t="shared" si="18"/>
        <v>0</v>
      </c>
    </row>
    <row r="201" spans="1:11" ht="15.95" customHeight="1" x14ac:dyDescent="0.2">
      <c r="A201" s="21">
        <f t="shared" si="22"/>
        <v>46965</v>
      </c>
      <c r="B201" s="19" t="str">
        <f t="shared" si="23"/>
        <v>A201</v>
      </c>
      <c r="C201" s="20">
        <v>180</v>
      </c>
      <c r="D201" s="8">
        <f t="shared" si="24"/>
        <v>0</v>
      </c>
      <c r="E201" s="8">
        <f t="shared" si="25"/>
        <v>0</v>
      </c>
      <c r="F201" s="8">
        <f t="shared" si="26"/>
        <v>0</v>
      </c>
      <c r="G201" s="8">
        <f t="shared" si="19"/>
        <v>0</v>
      </c>
      <c r="H201" s="8">
        <f t="shared" si="20"/>
        <v>0</v>
      </c>
      <c r="I201" s="9" t="e">
        <f t="shared" si="21"/>
        <v>#DIV/0!</v>
      </c>
      <c r="K201" s="1">
        <f t="shared" si="18"/>
        <v>0</v>
      </c>
    </row>
    <row r="202" spans="1:11" ht="15.95" customHeight="1" x14ac:dyDescent="0.2">
      <c r="A202" s="36">
        <f t="shared" si="22"/>
        <v>46996</v>
      </c>
      <c r="B202" s="37" t="str">
        <f t="shared" si="23"/>
        <v>A202</v>
      </c>
      <c r="C202" s="38">
        <v>181</v>
      </c>
      <c r="D202" s="39">
        <f t="shared" si="24"/>
        <v>0</v>
      </c>
      <c r="E202" s="39">
        <f t="shared" si="25"/>
        <v>0</v>
      </c>
      <c r="F202" s="39">
        <f t="shared" si="26"/>
        <v>0</v>
      </c>
      <c r="G202" s="39">
        <f t="shared" si="19"/>
        <v>0</v>
      </c>
      <c r="H202" s="39">
        <f t="shared" si="20"/>
        <v>0</v>
      </c>
      <c r="I202" s="40" t="e">
        <f t="shared" si="21"/>
        <v>#DIV/0!</v>
      </c>
      <c r="J202" s="41"/>
      <c r="K202" s="42">
        <f>K201+K6</f>
        <v>0</v>
      </c>
    </row>
    <row r="203" spans="1:11" ht="15.95" customHeight="1" x14ac:dyDescent="0.2">
      <c r="A203" s="21">
        <f t="shared" si="22"/>
        <v>47026</v>
      </c>
      <c r="B203" s="19" t="str">
        <f t="shared" si="23"/>
        <v>A203</v>
      </c>
      <c r="C203" s="20">
        <v>182</v>
      </c>
      <c r="D203" s="8">
        <f t="shared" si="24"/>
        <v>0</v>
      </c>
      <c r="E203" s="8">
        <f t="shared" si="25"/>
        <v>0</v>
      </c>
      <c r="F203" s="8">
        <f t="shared" si="26"/>
        <v>0</v>
      </c>
      <c r="G203" s="8">
        <f t="shared" si="19"/>
        <v>0</v>
      </c>
      <c r="H203" s="8">
        <f t="shared" si="20"/>
        <v>0</v>
      </c>
      <c r="I203" s="9" t="e">
        <f t="shared" si="21"/>
        <v>#DIV/0!</v>
      </c>
      <c r="K203" s="1">
        <f>K202</f>
        <v>0</v>
      </c>
    </row>
    <row r="204" spans="1:11" ht="15.95" customHeight="1" x14ac:dyDescent="0.2">
      <c r="A204" s="21">
        <f t="shared" si="22"/>
        <v>47057</v>
      </c>
      <c r="B204" s="19" t="str">
        <f t="shared" si="23"/>
        <v>A204</v>
      </c>
      <c r="C204" s="20">
        <v>183</v>
      </c>
      <c r="D204" s="8">
        <f t="shared" si="24"/>
        <v>0</v>
      </c>
      <c r="E204" s="8">
        <f t="shared" si="25"/>
        <v>0</v>
      </c>
      <c r="F204" s="8">
        <f t="shared" si="26"/>
        <v>0</v>
      </c>
      <c r="G204" s="8">
        <f t="shared" si="19"/>
        <v>0</v>
      </c>
      <c r="H204" s="8">
        <f t="shared" si="20"/>
        <v>0</v>
      </c>
      <c r="I204" s="9" t="e">
        <f t="shared" si="21"/>
        <v>#DIV/0!</v>
      </c>
      <c r="K204" s="1">
        <f t="shared" ref="K204:K261" si="27">K203</f>
        <v>0</v>
      </c>
    </row>
    <row r="205" spans="1:11" ht="15.95" customHeight="1" x14ac:dyDescent="0.2">
      <c r="A205" s="21">
        <f t="shared" si="22"/>
        <v>47087</v>
      </c>
      <c r="B205" s="19" t="str">
        <f t="shared" si="23"/>
        <v>A205</v>
      </c>
      <c r="C205" s="20">
        <v>184</v>
      </c>
      <c r="D205" s="8">
        <f t="shared" si="24"/>
        <v>0</v>
      </c>
      <c r="E205" s="8">
        <f t="shared" si="25"/>
        <v>0</v>
      </c>
      <c r="F205" s="8">
        <f t="shared" si="26"/>
        <v>0</v>
      </c>
      <c r="G205" s="8">
        <f t="shared" si="19"/>
        <v>0</v>
      </c>
      <c r="H205" s="8">
        <f t="shared" si="20"/>
        <v>0</v>
      </c>
      <c r="I205" s="9" t="e">
        <f t="shared" si="21"/>
        <v>#DIV/0!</v>
      </c>
      <c r="K205" s="1">
        <f t="shared" si="27"/>
        <v>0</v>
      </c>
    </row>
    <row r="206" spans="1:11" ht="15.95" customHeight="1" x14ac:dyDescent="0.2">
      <c r="A206" s="21">
        <f t="shared" si="22"/>
        <v>47118</v>
      </c>
      <c r="B206" s="19" t="str">
        <f t="shared" si="23"/>
        <v>A206</v>
      </c>
      <c r="C206" s="20">
        <v>185</v>
      </c>
      <c r="D206" s="8">
        <f t="shared" si="24"/>
        <v>0</v>
      </c>
      <c r="E206" s="8">
        <f t="shared" si="25"/>
        <v>0</v>
      </c>
      <c r="F206" s="8">
        <f t="shared" si="26"/>
        <v>0</v>
      </c>
      <c r="G206" s="8">
        <f t="shared" si="19"/>
        <v>0</v>
      </c>
      <c r="H206" s="8">
        <f t="shared" si="20"/>
        <v>0</v>
      </c>
      <c r="I206" s="9" t="e">
        <f t="shared" si="21"/>
        <v>#DIV/0!</v>
      </c>
      <c r="K206" s="1">
        <f t="shared" si="27"/>
        <v>0</v>
      </c>
    </row>
    <row r="207" spans="1:11" ht="15.95" customHeight="1" x14ac:dyDescent="0.2">
      <c r="A207" s="21">
        <f t="shared" si="22"/>
        <v>47149</v>
      </c>
      <c r="B207" s="19" t="str">
        <f t="shared" si="23"/>
        <v>A207</v>
      </c>
      <c r="C207" s="20">
        <v>186</v>
      </c>
      <c r="D207" s="8">
        <f t="shared" si="24"/>
        <v>0</v>
      </c>
      <c r="E207" s="8">
        <f t="shared" si="25"/>
        <v>0</v>
      </c>
      <c r="F207" s="8">
        <f t="shared" si="26"/>
        <v>0</v>
      </c>
      <c r="G207" s="8">
        <f t="shared" si="19"/>
        <v>0</v>
      </c>
      <c r="H207" s="8">
        <f t="shared" si="20"/>
        <v>0</v>
      </c>
      <c r="I207" s="9" t="e">
        <f t="shared" si="21"/>
        <v>#DIV/0!</v>
      </c>
      <c r="K207" s="1">
        <f t="shared" si="27"/>
        <v>0</v>
      </c>
    </row>
    <row r="208" spans="1:11" ht="15.95" customHeight="1" x14ac:dyDescent="0.2">
      <c r="A208" s="21">
        <f t="shared" si="22"/>
        <v>47177</v>
      </c>
      <c r="B208" s="19" t="str">
        <f t="shared" si="23"/>
        <v>A208</v>
      </c>
      <c r="C208" s="20">
        <v>187</v>
      </c>
      <c r="D208" s="8">
        <f t="shared" si="24"/>
        <v>0</v>
      </c>
      <c r="E208" s="8">
        <f t="shared" si="25"/>
        <v>0</v>
      </c>
      <c r="F208" s="8">
        <f t="shared" si="26"/>
        <v>0</v>
      </c>
      <c r="G208" s="8">
        <f t="shared" si="19"/>
        <v>0</v>
      </c>
      <c r="H208" s="8">
        <f t="shared" si="20"/>
        <v>0</v>
      </c>
      <c r="I208" s="9" t="e">
        <f t="shared" si="21"/>
        <v>#DIV/0!</v>
      </c>
      <c r="K208" s="1">
        <f t="shared" si="27"/>
        <v>0</v>
      </c>
    </row>
    <row r="209" spans="1:11" ht="15.95" customHeight="1" x14ac:dyDescent="0.2">
      <c r="A209" s="21">
        <f t="shared" si="22"/>
        <v>47208</v>
      </c>
      <c r="B209" s="19" t="str">
        <f t="shared" si="23"/>
        <v>A209</v>
      </c>
      <c r="C209" s="20">
        <v>188</v>
      </c>
      <c r="D209" s="8">
        <f t="shared" si="24"/>
        <v>0</v>
      </c>
      <c r="E209" s="8">
        <f t="shared" si="25"/>
        <v>0</v>
      </c>
      <c r="F209" s="8">
        <f t="shared" si="26"/>
        <v>0</v>
      </c>
      <c r="G209" s="8">
        <f t="shared" si="19"/>
        <v>0</v>
      </c>
      <c r="H209" s="8">
        <f t="shared" si="20"/>
        <v>0</v>
      </c>
      <c r="I209" s="9" t="e">
        <f t="shared" si="21"/>
        <v>#DIV/0!</v>
      </c>
      <c r="K209" s="1">
        <f t="shared" si="27"/>
        <v>0</v>
      </c>
    </row>
    <row r="210" spans="1:11" ht="15.95" customHeight="1" x14ac:dyDescent="0.2">
      <c r="A210" s="21">
        <f t="shared" si="22"/>
        <v>47238</v>
      </c>
      <c r="B210" s="19" t="str">
        <f t="shared" si="23"/>
        <v>A210</v>
      </c>
      <c r="C210" s="20">
        <v>189</v>
      </c>
      <c r="D210" s="8">
        <f t="shared" si="24"/>
        <v>0</v>
      </c>
      <c r="E210" s="8">
        <f t="shared" si="25"/>
        <v>0</v>
      </c>
      <c r="F210" s="8">
        <f t="shared" si="26"/>
        <v>0</v>
      </c>
      <c r="G210" s="8">
        <f t="shared" si="19"/>
        <v>0</v>
      </c>
      <c r="H210" s="8">
        <f t="shared" si="20"/>
        <v>0</v>
      </c>
      <c r="I210" s="9" t="e">
        <f t="shared" si="21"/>
        <v>#DIV/0!</v>
      </c>
      <c r="K210" s="1">
        <f t="shared" si="27"/>
        <v>0</v>
      </c>
    </row>
    <row r="211" spans="1:11" ht="15.95" customHeight="1" x14ac:dyDescent="0.2">
      <c r="A211" s="21">
        <f t="shared" si="22"/>
        <v>47269</v>
      </c>
      <c r="B211" s="19" t="str">
        <f t="shared" si="23"/>
        <v>A211</v>
      </c>
      <c r="C211" s="20">
        <v>190</v>
      </c>
      <c r="D211" s="8">
        <f t="shared" si="24"/>
        <v>0</v>
      </c>
      <c r="E211" s="8">
        <f t="shared" si="25"/>
        <v>0</v>
      </c>
      <c r="F211" s="8">
        <f t="shared" si="26"/>
        <v>0</v>
      </c>
      <c r="G211" s="8">
        <f t="shared" si="19"/>
        <v>0</v>
      </c>
      <c r="H211" s="8">
        <f t="shared" si="20"/>
        <v>0</v>
      </c>
      <c r="I211" s="9" t="e">
        <f t="shared" si="21"/>
        <v>#DIV/0!</v>
      </c>
      <c r="K211" s="1">
        <f t="shared" si="27"/>
        <v>0</v>
      </c>
    </row>
    <row r="212" spans="1:11" ht="15.95" customHeight="1" x14ac:dyDescent="0.2">
      <c r="A212" s="21">
        <f t="shared" si="22"/>
        <v>47299</v>
      </c>
      <c r="B212" s="19" t="str">
        <f t="shared" si="23"/>
        <v>A212</v>
      </c>
      <c r="C212" s="20">
        <v>191</v>
      </c>
      <c r="D212" s="8">
        <f t="shared" si="24"/>
        <v>0</v>
      </c>
      <c r="E212" s="8">
        <f t="shared" si="25"/>
        <v>0</v>
      </c>
      <c r="F212" s="8">
        <f t="shared" si="26"/>
        <v>0</v>
      </c>
      <c r="G212" s="8">
        <f t="shared" si="19"/>
        <v>0</v>
      </c>
      <c r="H212" s="8">
        <f t="shared" si="20"/>
        <v>0</v>
      </c>
      <c r="I212" s="9" t="e">
        <f t="shared" si="21"/>
        <v>#DIV/0!</v>
      </c>
      <c r="K212" s="1">
        <f t="shared" si="27"/>
        <v>0</v>
      </c>
    </row>
    <row r="213" spans="1:11" ht="15.95" customHeight="1" x14ac:dyDescent="0.2">
      <c r="A213" s="21">
        <f t="shared" si="22"/>
        <v>47330</v>
      </c>
      <c r="B213" s="19" t="str">
        <f t="shared" si="23"/>
        <v>A213</v>
      </c>
      <c r="C213" s="20">
        <v>192</v>
      </c>
      <c r="D213" s="8">
        <f t="shared" si="24"/>
        <v>0</v>
      </c>
      <c r="E213" s="8">
        <f t="shared" si="25"/>
        <v>0</v>
      </c>
      <c r="F213" s="8">
        <f t="shared" si="26"/>
        <v>0</v>
      </c>
      <c r="G213" s="8">
        <f t="shared" si="19"/>
        <v>0</v>
      </c>
      <c r="H213" s="8">
        <f t="shared" si="20"/>
        <v>0</v>
      </c>
      <c r="I213" s="9" t="e">
        <f t="shared" si="21"/>
        <v>#DIV/0!</v>
      </c>
      <c r="K213" s="1">
        <f t="shared" si="27"/>
        <v>0</v>
      </c>
    </row>
    <row r="214" spans="1:11" ht="15.95" customHeight="1" x14ac:dyDescent="0.2">
      <c r="A214" s="21">
        <f t="shared" si="22"/>
        <v>47361</v>
      </c>
      <c r="B214" s="19" t="str">
        <f t="shared" si="23"/>
        <v>A214</v>
      </c>
      <c r="C214" s="20">
        <v>193</v>
      </c>
      <c r="D214" s="8">
        <f t="shared" si="24"/>
        <v>0</v>
      </c>
      <c r="E214" s="8">
        <f t="shared" si="25"/>
        <v>0</v>
      </c>
      <c r="F214" s="8">
        <f t="shared" si="26"/>
        <v>0</v>
      </c>
      <c r="G214" s="8">
        <f t="shared" ref="G214:G261" si="28">E214-F214</f>
        <v>0</v>
      </c>
      <c r="H214" s="8">
        <f t="shared" ref="H214:H261" si="29">D214-G214</f>
        <v>0</v>
      </c>
      <c r="I214" s="9" t="e">
        <f t="shared" ref="I214:I261" si="30">H214/$D$13</f>
        <v>#DIV/0!</v>
      </c>
      <c r="K214" s="1">
        <f t="shared" si="27"/>
        <v>0</v>
      </c>
    </row>
    <row r="215" spans="1:11" ht="15.95" customHeight="1" x14ac:dyDescent="0.2">
      <c r="A215" s="21">
        <f t="shared" ref="A215:A261" si="31">DATE(YEAR(A214),MONTH(A214)+2,1-1)</f>
        <v>47391</v>
      </c>
      <c r="B215" s="19" t="str">
        <f t="shared" ref="B215:B261" si="32">"A"&amp;ROW(A215)</f>
        <v>A215</v>
      </c>
      <c r="C215" s="20">
        <v>194</v>
      </c>
      <c r="D215" s="8">
        <f t="shared" ref="D215:D261" si="33">IF(ROUND(H214,0)&gt;0,H214,0)</f>
        <v>0</v>
      </c>
      <c r="E215" s="8">
        <f t="shared" ref="E215:E261" si="34">IF($D$15+1-C215=0,0,PMT(K215/12,$D$15+1-C215,-$D215,0,0))</f>
        <v>0</v>
      </c>
      <c r="F215" s="8">
        <f t="shared" ref="F215:F261" si="35">D215*K215/12</f>
        <v>0</v>
      </c>
      <c r="G215" s="8">
        <f t="shared" si="28"/>
        <v>0</v>
      </c>
      <c r="H215" s="8">
        <f t="shared" si="29"/>
        <v>0</v>
      </c>
      <c r="I215" s="9" t="e">
        <f t="shared" si="30"/>
        <v>#DIV/0!</v>
      </c>
      <c r="K215" s="1">
        <f t="shared" si="27"/>
        <v>0</v>
      </c>
    </row>
    <row r="216" spans="1:11" ht="15.95" customHeight="1" x14ac:dyDescent="0.2">
      <c r="A216" s="21">
        <f t="shared" si="31"/>
        <v>47422</v>
      </c>
      <c r="B216" s="19" t="str">
        <f t="shared" si="32"/>
        <v>A216</v>
      </c>
      <c r="C216" s="20">
        <v>195</v>
      </c>
      <c r="D216" s="8">
        <f t="shared" si="33"/>
        <v>0</v>
      </c>
      <c r="E216" s="8">
        <f t="shared" si="34"/>
        <v>0</v>
      </c>
      <c r="F216" s="8">
        <f t="shared" si="35"/>
        <v>0</v>
      </c>
      <c r="G216" s="8">
        <f t="shared" si="28"/>
        <v>0</v>
      </c>
      <c r="H216" s="8">
        <f t="shared" si="29"/>
        <v>0</v>
      </c>
      <c r="I216" s="9" t="e">
        <f t="shared" si="30"/>
        <v>#DIV/0!</v>
      </c>
      <c r="K216" s="1">
        <f t="shared" si="27"/>
        <v>0</v>
      </c>
    </row>
    <row r="217" spans="1:11" ht="15.95" customHeight="1" x14ac:dyDescent="0.2">
      <c r="A217" s="21">
        <f t="shared" si="31"/>
        <v>47452</v>
      </c>
      <c r="B217" s="19" t="str">
        <f t="shared" si="32"/>
        <v>A217</v>
      </c>
      <c r="C217" s="20">
        <v>196</v>
      </c>
      <c r="D217" s="8">
        <f t="shared" si="33"/>
        <v>0</v>
      </c>
      <c r="E217" s="8">
        <f t="shared" si="34"/>
        <v>0</v>
      </c>
      <c r="F217" s="8">
        <f t="shared" si="35"/>
        <v>0</v>
      </c>
      <c r="G217" s="8">
        <f t="shared" si="28"/>
        <v>0</v>
      </c>
      <c r="H217" s="8">
        <f t="shared" si="29"/>
        <v>0</v>
      </c>
      <c r="I217" s="9" t="e">
        <f t="shared" si="30"/>
        <v>#DIV/0!</v>
      </c>
      <c r="K217" s="1">
        <f t="shared" si="27"/>
        <v>0</v>
      </c>
    </row>
    <row r="218" spans="1:11" ht="15.95" customHeight="1" x14ac:dyDescent="0.2">
      <c r="A218" s="21">
        <f t="shared" si="31"/>
        <v>47483</v>
      </c>
      <c r="B218" s="19" t="str">
        <f t="shared" si="32"/>
        <v>A218</v>
      </c>
      <c r="C218" s="20">
        <v>197</v>
      </c>
      <c r="D218" s="8">
        <f t="shared" si="33"/>
        <v>0</v>
      </c>
      <c r="E218" s="8">
        <f t="shared" si="34"/>
        <v>0</v>
      </c>
      <c r="F218" s="8">
        <f t="shared" si="35"/>
        <v>0</v>
      </c>
      <c r="G218" s="8">
        <f t="shared" si="28"/>
        <v>0</v>
      </c>
      <c r="H218" s="8">
        <f t="shared" si="29"/>
        <v>0</v>
      </c>
      <c r="I218" s="9" t="e">
        <f t="shared" si="30"/>
        <v>#DIV/0!</v>
      </c>
      <c r="K218" s="1">
        <f t="shared" si="27"/>
        <v>0</v>
      </c>
    </row>
    <row r="219" spans="1:11" ht="15.95" customHeight="1" x14ac:dyDescent="0.2">
      <c r="A219" s="21">
        <f t="shared" si="31"/>
        <v>47514</v>
      </c>
      <c r="B219" s="19" t="str">
        <f t="shared" si="32"/>
        <v>A219</v>
      </c>
      <c r="C219" s="20">
        <v>198</v>
      </c>
      <c r="D219" s="8">
        <f t="shared" si="33"/>
        <v>0</v>
      </c>
      <c r="E219" s="8">
        <f t="shared" si="34"/>
        <v>0</v>
      </c>
      <c r="F219" s="8">
        <f t="shared" si="35"/>
        <v>0</v>
      </c>
      <c r="G219" s="8">
        <f t="shared" si="28"/>
        <v>0</v>
      </c>
      <c r="H219" s="8">
        <f t="shared" si="29"/>
        <v>0</v>
      </c>
      <c r="I219" s="9" t="e">
        <f t="shared" si="30"/>
        <v>#DIV/0!</v>
      </c>
      <c r="K219" s="1">
        <f t="shared" si="27"/>
        <v>0</v>
      </c>
    </row>
    <row r="220" spans="1:11" ht="15.95" customHeight="1" x14ac:dyDescent="0.2">
      <c r="A220" s="21">
        <f t="shared" si="31"/>
        <v>47542</v>
      </c>
      <c r="B220" s="19" t="str">
        <f t="shared" si="32"/>
        <v>A220</v>
      </c>
      <c r="C220" s="20">
        <v>199</v>
      </c>
      <c r="D220" s="8">
        <f t="shared" si="33"/>
        <v>0</v>
      </c>
      <c r="E220" s="8">
        <f t="shared" si="34"/>
        <v>0</v>
      </c>
      <c r="F220" s="8">
        <f t="shared" si="35"/>
        <v>0</v>
      </c>
      <c r="G220" s="8">
        <f t="shared" si="28"/>
        <v>0</v>
      </c>
      <c r="H220" s="8">
        <f t="shared" si="29"/>
        <v>0</v>
      </c>
      <c r="I220" s="9" t="e">
        <f t="shared" si="30"/>
        <v>#DIV/0!</v>
      </c>
      <c r="K220" s="1">
        <f t="shared" si="27"/>
        <v>0</v>
      </c>
    </row>
    <row r="221" spans="1:11" ht="15.95" customHeight="1" x14ac:dyDescent="0.2">
      <c r="A221" s="21">
        <f t="shared" si="31"/>
        <v>47573</v>
      </c>
      <c r="B221" s="19" t="str">
        <f t="shared" si="32"/>
        <v>A221</v>
      </c>
      <c r="C221" s="20">
        <v>200</v>
      </c>
      <c r="D221" s="8">
        <f t="shared" si="33"/>
        <v>0</v>
      </c>
      <c r="E221" s="8">
        <f t="shared" si="34"/>
        <v>0</v>
      </c>
      <c r="F221" s="8">
        <f t="shared" si="35"/>
        <v>0</v>
      </c>
      <c r="G221" s="8">
        <f t="shared" si="28"/>
        <v>0</v>
      </c>
      <c r="H221" s="8">
        <f t="shared" si="29"/>
        <v>0</v>
      </c>
      <c r="I221" s="9" t="e">
        <f t="shared" si="30"/>
        <v>#DIV/0!</v>
      </c>
      <c r="K221" s="1">
        <f t="shared" si="27"/>
        <v>0</v>
      </c>
    </row>
    <row r="222" spans="1:11" ht="15.95" customHeight="1" x14ac:dyDescent="0.2">
      <c r="A222" s="21">
        <f t="shared" si="31"/>
        <v>47603</v>
      </c>
      <c r="B222" s="19" t="str">
        <f t="shared" si="32"/>
        <v>A222</v>
      </c>
      <c r="C222" s="20">
        <v>201</v>
      </c>
      <c r="D222" s="8">
        <f t="shared" si="33"/>
        <v>0</v>
      </c>
      <c r="E222" s="8">
        <f t="shared" si="34"/>
        <v>0</v>
      </c>
      <c r="F222" s="8">
        <f t="shared" si="35"/>
        <v>0</v>
      </c>
      <c r="G222" s="8">
        <f t="shared" si="28"/>
        <v>0</v>
      </c>
      <c r="H222" s="8">
        <f t="shared" si="29"/>
        <v>0</v>
      </c>
      <c r="I222" s="9" t="e">
        <f t="shared" si="30"/>
        <v>#DIV/0!</v>
      </c>
      <c r="K222" s="1">
        <f t="shared" si="27"/>
        <v>0</v>
      </c>
    </row>
    <row r="223" spans="1:11" ht="15.95" customHeight="1" x14ac:dyDescent="0.2">
      <c r="A223" s="21">
        <f t="shared" si="31"/>
        <v>47634</v>
      </c>
      <c r="B223" s="19" t="str">
        <f t="shared" si="32"/>
        <v>A223</v>
      </c>
      <c r="C223" s="20">
        <v>202</v>
      </c>
      <c r="D223" s="8">
        <f t="shared" si="33"/>
        <v>0</v>
      </c>
      <c r="E223" s="8">
        <f t="shared" si="34"/>
        <v>0</v>
      </c>
      <c r="F223" s="8">
        <f t="shared" si="35"/>
        <v>0</v>
      </c>
      <c r="G223" s="8">
        <f t="shared" si="28"/>
        <v>0</v>
      </c>
      <c r="H223" s="8">
        <f t="shared" si="29"/>
        <v>0</v>
      </c>
      <c r="I223" s="9" t="e">
        <f t="shared" si="30"/>
        <v>#DIV/0!</v>
      </c>
      <c r="K223" s="1">
        <f t="shared" si="27"/>
        <v>0</v>
      </c>
    </row>
    <row r="224" spans="1:11" ht="15.95" customHeight="1" x14ac:dyDescent="0.2">
      <c r="A224" s="21">
        <f t="shared" si="31"/>
        <v>47664</v>
      </c>
      <c r="B224" s="19" t="str">
        <f t="shared" si="32"/>
        <v>A224</v>
      </c>
      <c r="C224" s="20">
        <v>203</v>
      </c>
      <c r="D224" s="8">
        <f t="shared" si="33"/>
        <v>0</v>
      </c>
      <c r="E224" s="8">
        <f t="shared" si="34"/>
        <v>0</v>
      </c>
      <c r="F224" s="8">
        <f t="shared" si="35"/>
        <v>0</v>
      </c>
      <c r="G224" s="8">
        <f t="shared" si="28"/>
        <v>0</v>
      </c>
      <c r="H224" s="8">
        <f t="shared" si="29"/>
        <v>0</v>
      </c>
      <c r="I224" s="9" t="e">
        <f t="shared" si="30"/>
        <v>#DIV/0!</v>
      </c>
      <c r="K224" s="1">
        <f t="shared" si="27"/>
        <v>0</v>
      </c>
    </row>
    <row r="225" spans="1:11" ht="15.95" customHeight="1" x14ac:dyDescent="0.2">
      <c r="A225" s="21">
        <f t="shared" si="31"/>
        <v>47695</v>
      </c>
      <c r="B225" s="19" t="str">
        <f t="shared" si="32"/>
        <v>A225</v>
      </c>
      <c r="C225" s="20">
        <v>204</v>
      </c>
      <c r="D225" s="8">
        <f t="shared" si="33"/>
        <v>0</v>
      </c>
      <c r="E225" s="8">
        <f t="shared" si="34"/>
        <v>0</v>
      </c>
      <c r="F225" s="8">
        <f t="shared" si="35"/>
        <v>0</v>
      </c>
      <c r="G225" s="8">
        <f t="shared" si="28"/>
        <v>0</v>
      </c>
      <c r="H225" s="8">
        <f t="shared" si="29"/>
        <v>0</v>
      </c>
      <c r="I225" s="9" t="e">
        <f t="shared" si="30"/>
        <v>#DIV/0!</v>
      </c>
      <c r="K225" s="1">
        <f t="shared" si="27"/>
        <v>0</v>
      </c>
    </row>
    <row r="226" spans="1:11" ht="15.95" customHeight="1" x14ac:dyDescent="0.2">
      <c r="A226" s="21">
        <f t="shared" si="31"/>
        <v>47726</v>
      </c>
      <c r="B226" s="19" t="str">
        <f t="shared" si="32"/>
        <v>A226</v>
      </c>
      <c r="C226" s="20">
        <v>205</v>
      </c>
      <c r="D226" s="8">
        <f t="shared" si="33"/>
        <v>0</v>
      </c>
      <c r="E226" s="8">
        <f t="shared" si="34"/>
        <v>0</v>
      </c>
      <c r="F226" s="8">
        <f t="shared" si="35"/>
        <v>0</v>
      </c>
      <c r="G226" s="8">
        <f t="shared" si="28"/>
        <v>0</v>
      </c>
      <c r="H226" s="8">
        <f t="shared" si="29"/>
        <v>0</v>
      </c>
      <c r="I226" s="9" t="e">
        <f t="shared" si="30"/>
        <v>#DIV/0!</v>
      </c>
      <c r="K226" s="1">
        <f t="shared" si="27"/>
        <v>0</v>
      </c>
    </row>
    <row r="227" spans="1:11" ht="15.95" customHeight="1" x14ac:dyDescent="0.2">
      <c r="A227" s="21">
        <f t="shared" si="31"/>
        <v>47756</v>
      </c>
      <c r="B227" s="19" t="str">
        <f t="shared" si="32"/>
        <v>A227</v>
      </c>
      <c r="C227" s="20">
        <v>206</v>
      </c>
      <c r="D227" s="8">
        <f t="shared" si="33"/>
        <v>0</v>
      </c>
      <c r="E227" s="8">
        <f t="shared" si="34"/>
        <v>0</v>
      </c>
      <c r="F227" s="8">
        <f t="shared" si="35"/>
        <v>0</v>
      </c>
      <c r="G227" s="8">
        <f t="shared" si="28"/>
        <v>0</v>
      </c>
      <c r="H227" s="8">
        <f t="shared" si="29"/>
        <v>0</v>
      </c>
      <c r="I227" s="9" t="e">
        <f t="shared" si="30"/>
        <v>#DIV/0!</v>
      </c>
      <c r="K227" s="1">
        <f t="shared" si="27"/>
        <v>0</v>
      </c>
    </row>
    <row r="228" spans="1:11" ht="15.95" customHeight="1" x14ac:dyDescent="0.2">
      <c r="A228" s="21">
        <f t="shared" si="31"/>
        <v>47787</v>
      </c>
      <c r="B228" s="19" t="str">
        <f t="shared" si="32"/>
        <v>A228</v>
      </c>
      <c r="C228" s="20">
        <v>207</v>
      </c>
      <c r="D228" s="8">
        <f t="shared" si="33"/>
        <v>0</v>
      </c>
      <c r="E228" s="8">
        <f t="shared" si="34"/>
        <v>0</v>
      </c>
      <c r="F228" s="8">
        <f t="shared" si="35"/>
        <v>0</v>
      </c>
      <c r="G228" s="8">
        <f t="shared" si="28"/>
        <v>0</v>
      </c>
      <c r="H228" s="8">
        <f t="shared" si="29"/>
        <v>0</v>
      </c>
      <c r="I228" s="9" t="e">
        <f t="shared" si="30"/>
        <v>#DIV/0!</v>
      </c>
      <c r="K228" s="1">
        <f t="shared" si="27"/>
        <v>0</v>
      </c>
    </row>
    <row r="229" spans="1:11" ht="15.95" customHeight="1" x14ac:dyDescent="0.2">
      <c r="A229" s="21">
        <f t="shared" si="31"/>
        <v>47817</v>
      </c>
      <c r="B229" s="19" t="str">
        <f t="shared" si="32"/>
        <v>A229</v>
      </c>
      <c r="C229" s="20">
        <v>208</v>
      </c>
      <c r="D229" s="8">
        <f t="shared" si="33"/>
        <v>0</v>
      </c>
      <c r="E229" s="8">
        <f t="shared" si="34"/>
        <v>0</v>
      </c>
      <c r="F229" s="8">
        <f t="shared" si="35"/>
        <v>0</v>
      </c>
      <c r="G229" s="8">
        <f t="shared" si="28"/>
        <v>0</v>
      </c>
      <c r="H229" s="8">
        <f t="shared" si="29"/>
        <v>0</v>
      </c>
      <c r="I229" s="9" t="e">
        <f t="shared" si="30"/>
        <v>#DIV/0!</v>
      </c>
      <c r="K229" s="1">
        <f t="shared" si="27"/>
        <v>0</v>
      </c>
    </row>
    <row r="230" spans="1:11" ht="15.95" customHeight="1" x14ac:dyDescent="0.2">
      <c r="A230" s="21">
        <f t="shared" si="31"/>
        <v>47848</v>
      </c>
      <c r="B230" s="19" t="str">
        <f t="shared" si="32"/>
        <v>A230</v>
      </c>
      <c r="C230" s="20">
        <v>209</v>
      </c>
      <c r="D230" s="8">
        <f t="shared" si="33"/>
        <v>0</v>
      </c>
      <c r="E230" s="8">
        <f t="shared" si="34"/>
        <v>0</v>
      </c>
      <c r="F230" s="8">
        <f t="shared" si="35"/>
        <v>0</v>
      </c>
      <c r="G230" s="8">
        <f t="shared" si="28"/>
        <v>0</v>
      </c>
      <c r="H230" s="8">
        <f t="shared" si="29"/>
        <v>0</v>
      </c>
      <c r="I230" s="9" t="e">
        <f t="shared" si="30"/>
        <v>#DIV/0!</v>
      </c>
      <c r="K230" s="1">
        <f t="shared" si="27"/>
        <v>0</v>
      </c>
    </row>
    <row r="231" spans="1:11" ht="15.95" customHeight="1" x14ac:dyDescent="0.2">
      <c r="A231" s="21">
        <f t="shared" si="31"/>
        <v>47879</v>
      </c>
      <c r="B231" s="19" t="str">
        <f t="shared" si="32"/>
        <v>A231</v>
      </c>
      <c r="C231" s="20">
        <v>210</v>
      </c>
      <c r="D231" s="8">
        <f t="shared" si="33"/>
        <v>0</v>
      </c>
      <c r="E231" s="8">
        <f t="shared" si="34"/>
        <v>0</v>
      </c>
      <c r="F231" s="8">
        <f t="shared" si="35"/>
        <v>0</v>
      </c>
      <c r="G231" s="8">
        <f t="shared" si="28"/>
        <v>0</v>
      </c>
      <c r="H231" s="8">
        <f t="shared" si="29"/>
        <v>0</v>
      </c>
      <c r="I231" s="9" t="e">
        <f t="shared" si="30"/>
        <v>#DIV/0!</v>
      </c>
      <c r="K231" s="1">
        <f t="shared" si="27"/>
        <v>0</v>
      </c>
    </row>
    <row r="232" spans="1:11" ht="15.95" customHeight="1" x14ac:dyDescent="0.2">
      <c r="A232" s="21">
        <f t="shared" si="31"/>
        <v>47907</v>
      </c>
      <c r="B232" s="19" t="str">
        <f t="shared" si="32"/>
        <v>A232</v>
      </c>
      <c r="C232" s="20">
        <v>211</v>
      </c>
      <c r="D232" s="8">
        <f t="shared" si="33"/>
        <v>0</v>
      </c>
      <c r="E232" s="8">
        <f t="shared" si="34"/>
        <v>0</v>
      </c>
      <c r="F232" s="8">
        <f t="shared" si="35"/>
        <v>0</v>
      </c>
      <c r="G232" s="8">
        <f t="shared" si="28"/>
        <v>0</v>
      </c>
      <c r="H232" s="8">
        <f t="shared" si="29"/>
        <v>0</v>
      </c>
      <c r="I232" s="9" t="e">
        <f t="shared" si="30"/>
        <v>#DIV/0!</v>
      </c>
      <c r="K232" s="1">
        <f t="shared" si="27"/>
        <v>0</v>
      </c>
    </row>
    <row r="233" spans="1:11" ht="15.95" customHeight="1" x14ac:dyDescent="0.2">
      <c r="A233" s="21">
        <f t="shared" si="31"/>
        <v>47938</v>
      </c>
      <c r="B233" s="19" t="str">
        <f t="shared" si="32"/>
        <v>A233</v>
      </c>
      <c r="C233" s="20">
        <v>212</v>
      </c>
      <c r="D233" s="8">
        <f t="shared" si="33"/>
        <v>0</v>
      </c>
      <c r="E233" s="8">
        <f t="shared" si="34"/>
        <v>0</v>
      </c>
      <c r="F233" s="8">
        <f t="shared" si="35"/>
        <v>0</v>
      </c>
      <c r="G233" s="8">
        <f t="shared" si="28"/>
        <v>0</v>
      </c>
      <c r="H233" s="8">
        <f t="shared" si="29"/>
        <v>0</v>
      </c>
      <c r="I233" s="9" t="e">
        <f t="shared" si="30"/>
        <v>#DIV/0!</v>
      </c>
      <c r="K233" s="1">
        <f t="shared" si="27"/>
        <v>0</v>
      </c>
    </row>
    <row r="234" spans="1:11" ht="15.95" customHeight="1" x14ac:dyDescent="0.2">
      <c r="A234" s="21">
        <f t="shared" si="31"/>
        <v>47968</v>
      </c>
      <c r="B234" s="19" t="str">
        <f t="shared" si="32"/>
        <v>A234</v>
      </c>
      <c r="C234" s="20">
        <v>213</v>
      </c>
      <c r="D234" s="8">
        <f t="shared" si="33"/>
        <v>0</v>
      </c>
      <c r="E234" s="8">
        <f t="shared" si="34"/>
        <v>0</v>
      </c>
      <c r="F234" s="8">
        <f t="shared" si="35"/>
        <v>0</v>
      </c>
      <c r="G234" s="8">
        <f t="shared" si="28"/>
        <v>0</v>
      </c>
      <c r="H234" s="8">
        <f t="shared" si="29"/>
        <v>0</v>
      </c>
      <c r="I234" s="9" t="e">
        <f t="shared" si="30"/>
        <v>#DIV/0!</v>
      </c>
      <c r="K234" s="1">
        <f t="shared" si="27"/>
        <v>0</v>
      </c>
    </row>
    <row r="235" spans="1:11" ht="15.95" customHeight="1" x14ac:dyDescent="0.2">
      <c r="A235" s="21">
        <f t="shared" si="31"/>
        <v>47999</v>
      </c>
      <c r="B235" s="19" t="str">
        <f t="shared" si="32"/>
        <v>A235</v>
      </c>
      <c r="C235" s="20">
        <v>214</v>
      </c>
      <c r="D235" s="8">
        <f t="shared" si="33"/>
        <v>0</v>
      </c>
      <c r="E235" s="8">
        <f t="shared" si="34"/>
        <v>0</v>
      </c>
      <c r="F235" s="8">
        <f t="shared" si="35"/>
        <v>0</v>
      </c>
      <c r="G235" s="8">
        <f t="shared" si="28"/>
        <v>0</v>
      </c>
      <c r="H235" s="8">
        <f t="shared" si="29"/>
        <v>0</v>
      </c>
      <c r="I235" s="9" t="e">
        <f t="shared" si="30"/>
        <v>#DIV/0!</v>
      </c>
      <c r="K235" s="1">
        <f t="shared" si="27"/>
        <v>0</v>
      </c>
    </row>
    <row r="236" spans="1:11" ht="15.95" customHeight="1" x14ac:dyDescent="0.2">
      <c r="A236" s="21">
        <f t="shared" si="31"/>
        <v>48029</v>
      </c>
      <c r="B236" s="19" t="str">
        <f t="shared" si="32"/>
        <v>A236</v>
      </c>
      <c r="C236" s="20">
        <v>215</v>
      </c>
      <c r="D236" s="8">
        <f t="shared" si="33"/>
        <v>0</v>
      </c>
      <c r="E236" s="8">
        <f t="shared" si="34"/>
        <v>0</v>
      </c>
      <c r="F236" s="8">
        <f t="shared" si="35"/>
        <v>0</v>
      </c>
      <c r="G236" s="8">
        <f t="shared" si="28"/>
        <v>0</v>
      </c>
      <c r="H236" s="8">
        <f t="shared" si="29"/>
        <v>0</v>
      </c>
      <c r="I236" s="9" t="e">
        <f t="shared" si="30"/>
        <v>#DIV/0!</v>
      </c>
      <c r="K236" s="1">
        <f t="shared" si="27"/>
        <v>0</v>
      </c>
    </row>
    <row r="237" spans="1:11" ht="15.95" customHeight="1" x14ac:dyDescent="0.2">
      <c r="A237" s="21">
        <f t="shared" si="31"/>
        <v>48060</v>
      </c>
      <c r="B237" s="19" t="str">
        <f t="shared" si="32"/>
        <v>A237</v>
      </c>
      <c r="C237" s="20">
        <v>216</v>
      </c>
      <c r="D237" s="8">
        <f t="shared" si="33"/>
        <v>0</v>
      </c>
      <c r="E237" s="8">
        <f t="shared" si="34"/>
        <v>0</v>
      </c>
      <c r="F237" s="8">
        <f t="shared" si="35"/>
        <v>0</v>
      </c>
      <c r="G237" s="8">
        <f t="shared" si="28"/>
        <v>0</v>
      </c>
      <c r="H237" s="8">
        <f t="shared" si="29"/>
        <v>0</v>
      </c>
      <c r="I237" s="9" t="e">
        <f t="shared" si="30"/>
        <v>#DIV/0!</v>
      </c>
      <c r="K237" s="1">
        <f t="shared" si="27"/>
        <v>0</v>
      </c>
    </row>
    <row r="238" spans="1:11" ht="15.95" customHeight="1" x14ac:dyDescent="0.2">
      <c r="A238" s="21">
        <f t="shared" si="31"/>
        <v>48091</v>
      </c>
      <c r="B238" s="19" t="str">
        <f t="shared" si="32"/>
        <v>A238</v>
      </c>
      <c r="C238" s="20">
        <v>217</v>
      </c>
      <c r="D238" s="8">
        <f t="shared" si="33"/>
        <v>0</v>
      </c>
      <c r="E238" s="8">
        <f t="shared" si="34"/>
        <v>0</v>
      </c>
      <c r="F238" s="8">
        <f t="shared" si="35"/>
        <v>0</v>
      </c>
      <c r="G238" s="8">
        <f t="shared" si="28"/>
        <v>0</v>
      </c>
      <c r="H238" s="8">
        <f t="shared" si="29"/>
        <v>0</v>
      </c>
      <c r="I238" s="9" t="e">
        <f t="shared" si="30"/>
        <v>#DIV/0!</v>
      </c>
      <c r="K238" s="1">
        <f t="shared" si="27"/>
        <v>0</v>
      </c>
    </row>
    <row r="239" spans="1:11" ht="15.95" customHeight="1" x14ac:dyDescent="0.2">
      <c r="A239" s="21">
        <f t="shared" si="31"/>
        <v>48121</v>
      </c>
      <c r="B239" s="19" t="str">
        <f t="shared" si="32"/>
        <v>A239</v>
      </c>
      <c r="C239" s="20">
        <v>218</v>
      </c>
      <c r="D239" s="8">
        <f t="shared" si="33"/>
        <v>0</v>
      </c>
      <c r="E239" s="8">
        <f t="shared" si="34"/>
        <v>0</v>
      </c>
      <c r="F239" s="8">
        <f t="shared" si="35"/>
        <v>0</v>
      </c>
      <c r="G239" s="8">
        <f t="shared" si="28"/>
        <v>0</v>
      </c>
      <c r="H239" s="8">
        <f t="shared" si="29"/>
        <v>0</v>
      </c>
      <c r="I239" s="9" t="e">
        <f t="shared" si="30"/>
        <v>#DIV/0!</v>
      </c>
      <c r="K239" s="1">
        <f t="shared" si="27"/>
        <v>0</v>
      </c>
    </row>
    <row r="240" spans="1:11" ht="15.95" customHeight="1" x14ac:dyDescent="0.2">
      <c r="A240" s="21">
        <f t="shared" si="31"/>
        <v>48152</v>
      </c>
      <c r="B240" s="19" t="str">
        <f t="shared" si="32"/>
        <v>A240</v>
      </c>
      <c r="C240" s="20">
        <v>219</v>
      </c>
      <c r="D240" s="8">
        <f t="shared" si="33"/>
        <v>0</v>
      </c>
      <c r="E240" s="8">
        <f t="shared" si="34"/>
        <v>0</v>
      </c>
      <c r="F240" s="8">
        <f t="shared" si="35"/>
        <v>0</v>
      </c>
      <c r="G240" s="8">
        <f t="shared" si="28"/>
        <v>0</v>
      </c>
      <c r="H240" s="8">
        <f t="shared" si="29"/>
        <v>0</v>
      </c>
      <c r="I240" s="9" t="e">
        <f t="shared" si="30"/>
        <v>#DIV/0!</v>
      </c>
      <c r="K240" s="1">
        <f t="shared" si="27"/>
        <v>0</v>
      </c>
    </row>
    <row r="241" spans="1:11" ht="15.95" customHeight="1" x14ac:dyDescent="0.2">
      <c r="A241" s="21">
        <f t="shared" si="31"/>
        <v>48182</v>
      </c>
      <c r="B241" s="19" t="str">
        <f t="shared" si="32"/>
        <v>A241</v>
      </c>
      <c r="C241" s="20">
        <v>220</v>
      </c>
      <c r="D241" s="8">
        <f t="shared" si="33"/>
        <v>0</v>
      </c>
      <c r="E241" s="8">
        <f t="shared" si="34"/>
        <v>0</v>
      </c>
      <c r="F241" s="8">
        <f t="shared" si="35"/>
        <v>0</v>
      </c>
      <c r="G241" s="8">
        <f t="shared" si="28"/>
        <v>0</v>
      </c>
      <c r="H241" s="8">
        <f t="shared" si="29"/>
        <v>0</v>
      </c>
      <c r="I241" s="9" t="e">
        <f t="shared" si="30"/>
        <v>#DIV/0!</v>
      </c>
      <c r="K241" s="1">
        <f t="shared" si="27"/>
        <v>0</v>
      </c>
    </row>
    <row r="242" spans="1:11" ht="15.95" customHeight="1" x14ac:dyDescent="0.2">
      <c r="A242" s="21">
        <f t="shared" si="31"/>
        <v>48213</v>
      </c>
      <c r="B242" s="19" t="str">
        <f t="shared" si="32"/>
        <v>A242</v>
      </c>
      <c r="C242" s="20">
        <v>221</v>
      </c>
      <c r="D242" s="8">
        <f t="shared" si="33"/>
        <v>0</v>
      </c>
      <c r="E242" s="8">
        <f t="shared" si="34"/>
        <v>0</v>
      </c>
      <c r="F242" s="8">
        <f t="shared" si="35"/>
        <v>0</v>
      </c>
      <c r="G242" s="8">
        <f t="shared" si="28"/>
        <v>0</v>
      </c>
      <c r="H242" s="8">
        <f t="shared" si="29"/>
        <v>0</v>
      </c>
      <c r="I242" s="9" t="e">
        <f t="shared" si="30"/>
        <v>#DIV/0!</v>
      </c>
      <c r="K242" s="1">
        <f t="shared" si="27"/>
        <v>0</v>
      </c>
    </row>
    <row r="243" spans="1:11" ht="15.95" customHeight="1" x14ac:dyDescent="0.2">
      <c r="A243" s="21">
        <f t="shared" si="31"/>
        <v>48244</v>
      </c>
      <c r="B243" s="19" t="str">
        <f t="shared" si="32"/>
        <v>A243</v>
      </c>
      <c r="C243" s="20">
        <v>222</v>
      </c>
      <c r="D243" s="8">
        <f t="shared" si="33"/>
        <v>0</v>
      </c>
      <c r="E243" s="8">
        <f t="shared" si="34"/>
        <v>0</v>
      </c>
      <c r="F243" s="8">
        <f t="shared" si="35"/>
        <v>0</v>
      </c>
      <c r="G243" s="8">
        <f t="shared" si="28"/>
        <v>0</v>
      </c>
      <c r="H243" s="8">
        <f t="shared" si="29"/>
        <v>0</v>
      </c>
      <c r="I243" s="9" t="e">
        <f t="shared" si="30"/>
        <v>#DIV/0!</v>
      </c>
      <c r="K243" s="1">
        <f t="shared" si="27"/>
        <v>0</v>
      </c>
    </row>
    <row r="244" spans="1:11" ht="15.95" customHeight="1" x14ac:dyDescent="0.2">
      <c r="A244" s="21">
        <f t="shared" si="31"/>
        <v>48273</v>
      </c>
      <c r="B244" s="19" t="str">
        <f t="shared" si="32"/>
        <v>A244</v>
      </c>
      <c r="C244" s="20">
        <v>223</v>
      </c>
      <c r="D244" s="8">
        <f t="shared" si="33"/>
        <v>0</v>
      </c>
      <c r="E244" s="8">
        <f t="shared" si="34"/>
        <v>0</v>
      </c>
      <c r="F244" s="8">
        <f t="shared" si="35"/>
        <v>0</v>
      </c>
      <c r="G244" s="8">
        <f t="shared" si="28"/>
        <v>0</v>
      </c>
      <c r="H244" s="8">
        <f t="shared" si="29"/>
        <v>0</v>
      </c>
      <c r="I244" s="9" t="e">
        <f t="shared" si="30"/>
        <v>#DIV/0!</v>
      </c>
      <c r="K244" s="1">
        <f t="shared" si="27"/>
        <v>0</v>
      </c>
    </row>
    <row r="245" spans="1:11" ht="15.95" customHeight="1" x14ac:dyDescent="0.2">
      <c r="A245" s="21">
        <f t="shared" si="31"/>
        <v>48304</v>
      </c>
      <c r="B245" s="19" t="str">
        <f t="shared" si="32"/>
        <v>A245</v>
      </c>
      <c r="C245" s="20">
        <v>224</v>
      </c>
      <c r="D245" s="8">
        <f t="shared" si="33"/>
        <v>0</v>
      </c>
      <c r="E245" s="8">
        <f t="shared" si="34"/>
        <v>0</v>
      </c>
      <c r="F245" s="8">
        <f t="shared" si="35"/>
        <v>0</v>
      </c>
      <c r="G245" s="8">
        <f t="shared" si="28"/>
        <v>0</v>
      </c>
      <c r="H245" s="8">
        <f t="shared" si="29"/>
        <v>0</v>
      </c>
      <c r="I245" s="9" t="e">
        <f t="shared" si="30"/>
        <v>#DIV/0!</v>
      </c>
      <c r="K245" s="1">
        <f t="shared" si="27"/>
        <v>0</v>
      </c>
    </row>
    <row r="246" spans="1:11" ht="15.95" customHeight="1" x14ac:dyDescent="0.2">
      <c r="A246" s="21">
        <f t="shared" si="31"/>
        <v>48334</v>
      </c>
      <c r="B246" s="19" t="str">
        <f t="shared" si="32"/>
        <v>A246</v>
      </c>
      <c r="C246" s="20">
        <v>225</v>
      </c>
      <c r="D246" s="8">
        <f t="shared" si="33"/>
        <v>0</v>
      </c>
      <c r="E246" s="8">
        <f t="shared" si="34"/>
        <v>0</v>
      </c>
      <c r="F246" s="8">
        <f t="shared" si="35"/>
        <v>0</v>
      </c>
      <c r="G246" s="8">
        <f t="shared" si="28"/>
        <v>0</v>
      </c>
      <c r="H246" s="8">
        <f t="shared" si="29"/>
        <v>0</v>
      </c>
      <c r="I246" s="9" t="e">
        <f t="shared" si="30"/>
        <v>#DIV/0!</v>
      </c>
      <c r="K246" s="1">
        <f t="shared" si="27"/>
        <v>0</v>
      </c>
    </row>
    <row r="247" spans="1:11" ht="15.95" customHeight="1" x14ac:dyDescent="0.2">
      <c r="A247" s="21">
        <f t="shared" si="31"/>
        <v>48365</v>
      </c>
      <c r="B247" s="19" t="str">
        <f t="shared" si="32"/>
        <v>A247</v>
      </c>
      <c r="C247" s="20">
        <v>226</v>
      </c>
      <c r="D247" s="8">
        <f t="shared" si="33"/>
        <v>0</v>
      </c>
      <c r="E247" s="8">
        <f t="shared" si="34"/>
        <v>0</v>
      </c>
      <c r="F247" s="8">
        <f t="shared" si="35"/>
        <v>0</v>
      </c>
      <c r="G247" s="8">
        <f t="shared" si="28"/>
        <v>0</v>
      </c>
      <c r="H247" s="8">
        <f t="shared" si="29"/>
        <v>0</v>
      </c>
      <c r="I247" s="9" t="e">
        <f t="shared" si="30"/>
        <v>#DIV/0!</v>
      </c>
      <c r="K247" s="1">
        <f t="shared" si="27"/>
        <v>0</v>
      </c>
    </row>
    <row r="248" spans="1:11" ht="15.95" customHeight="1" x14ac:dyDescent="0.2">
      <c r="A248" s="21">
        <f t="shared" si="31"/>
        <v>48395</v>
      </c>
      <c r="B248" s="19" t="str">
        <f t="shared" si="32"/>
        <v>A248</v>
      </c>
      <c r="C248" s="20">
        <v>227</v>
      </c>
      <c r="D248" s="8">
        <f t="shared" si="33"/>
        <v>0</v>
      </c>
      <c r="E248" s="8">
        <f t="shared" si="34"/>
        <v>0</v>
      </c>
      <c r="F248" s="8">
        <f t="shared" si="35"/>
        <v>0</v>
      </c>
      <c r="G248" s="8">
        <f t="shared" si="28"/>
        <v>0</v>
      </c>
      <c r="H248" s="8">
        <f t="shared" si="29"/>
        <v>0</v>
      </c>
      <c r="I248" s="9" t="e">
        <f t="shared" si="30"/>
        <v>#DIV/0!</v>
      </c>
      <c r="K248" s="1">
        <f t="shared" si="27"/>
        <v>0</v>
      </c>
    </row>
    <row r="249" spans="1:11" ht="15.95" customHeight="1" x14ac:dyDescent="0.2">
      <c r="A249" s="21">
        <f t="shared" si="31"/>
        <v>48426</v>
      </c>
      <c r="B249" s="19" t="str">
        <f t="shared" si="32"/>
        <v>A249</v>
      </c>
      <c r="C249" s="20">
        <v>228</v>
      </c>
      <c r="D249" s="8">
        <f t="shared" si="33"/>
        <v>0</v>
      </c>
      <c r="E249" s="8">
        <f t="shared" si="34"/>
        <v>0</v>
      </c>
      <c r="F249" s="8">
        <f t="shared" si="35"/>
        <v>0</v>
      </c>
      <c r="G249" s="8">
        <f t="shared" si="28"/>
        <v>0</v>
      </c>
      <c r="H249" s="8">
        <f t="shared" si="29"/>
        <v>0</v>
      </c>
      <c r="I249" s="9" t="e">
        <f t="shared" si="30"/>
        <v>#DIV/0!</v>
      </c>
      <c r="K249" s="1">
        <f t="shared" si="27"/>
        <v>0</v>
      </c>
    </row>
    <row r="250" spans="1:11" ht="15.95" customHeight="1" x14ac:dyDescent="0.2">
      <c r="A250" s="21">
        <f t="shared" si="31"/>
        <v>48457</v>
      </c>
      <c r="B250" s="19" t="str">
        <f t="shared" si="32"/>
        <v>A250</v>
      </c>
      <c r="C250" s="20">
        <v>229</v>
      </c>
      <c r="D250" s="8">
        <f t="shared" si="33"/>
        <v>0</v>
      </c>
      <c r="E250" s="8">
        <f t="shared" si="34"/>
        <v>0</v>
      </c>
      <c r="F250" s="8">
        <f t="shared" si="35"/>
        <v>0</v>
      </c>
      <c r="G250" s="8">
        <f t="shared" si="28"/>
        <v>0</v>
      </c>
      <c r="H250" s="8">
        <f t="shared" si="29"/>
        <v>0</v>
      </c>
      <c r="I250" s="9" t="e">
        <f t="shared" si="30"/>
        <v>#DIV/0!</v>
      </c>
      <c r="K250" s="1">
        <f t="shared" si="27"/>
        <v>0</v>
      </c>
    </row>
    <row r="251" spans="1:11" ht="15.95" customHeight="1" x14ac:dyDescent="0.2">
      <c r="A251" s="21">
        <f t="shared" si="31"/>
        <v>48487</v>
      </c>
      <c r="B251" s="19" t="str">
        <f t="shared" si="32"/>
        <v>A251</v>
      </c>
      <c r="C251" s="20">
        <v>230</v>
      </c>
      <c r="D251" s="8">
        <f t="shared" si="33"/>
        <v>0</v>
      </c>
      <c r="E251" s="8">
        <f t="shared" si="34"/>
        <v>0</v>
      </c>
      <c r="F251" s="8">
        <f t="shared" si="35"/>
        <v>0</v>
      </c>
      <c r="G251" s="8">
        <f t="shared" si="28"/>
        <v>0</v>
      </c>
      <c r="H251" s="8">
        <f t="shared" si="29"/>
        <v>0</v>
      </c>
      <c r="I251" s="9" t="e">
        <f t="shared" si="30"/>
        <v>#DIV/0!</v>
      </c>
      <c r="K251" s="1">
        <f t="shared" si="27"/>
        <v>0</v>
      </c>
    </row>
    <row r="252" spans="1:11" ht="15.95" customHeight="1" x14ac:dyDescent="0.2">
      <c r="A252" s="21">
        <f t="shared" si="31"/>
        <v>48518</v>
      </c>
      <c r="B252" s="19" t="str">
        <f t="shared" si="32"/>
        <v>A252</v>
      </c>
      <c r="C252" s="20">
        <v>231</v>
      </c>
      <c r="D252" s="8">
        <f t="shared" si="33"/>
        <v>0</v>
      </c>
      <c r="E252" s="8">
        <f t="shared" si="34"/>
        <v>0</v>
      </c>
      <c r="F252" s="8">
        <f t="shared" si="35"/>
        <v>0</v>
      </c>
      <c r="G252" s="8">
        <f t="shared" si="28"/>
        <v>0</v>
      </c>
      <c r="H252" s="8">
        <f t="shared" si="29"/>
        <v>0</v>
      </c>
      <c r="I252" s="9" t="e">
        <f t="shared" si="30"/>
        <v>#DIV/0!</v>
      </c>
      <c r="K252" s="1">
        <f t="shared" si="27"/>
        <v>0</v>
      </c>
    </row>
    <row r="253" spans="1:11" ht="15.95" customHeight="1" x14ac:dyDescent="0.2">
      <c r="A253" s="21">
        <f t="shared" si="31"/>
        <v>48548</v>
      </c>
      <c r="B253" s="19" t="str">
        <f t="shared" si="32"/>
        <v>A253</v>
      </c>
      <c r="C253" s="20">
        <v>232</v>
      </c>
      <c r="D253" s="8">
        <f t="shared" si="33"/>
        <v>0</v>
      </c>
      <c r="E253" s="8">
        <f t="shared" si="34"/>
        <v>0</v>
      </c>
      <c r="F253" s="8">
        <f t="shared" si="35"/>
        <v>0</v>
      </c>
      <c r="G253" s="8">
        <f t="shared" si="28"/>
        <v>0</v>
      </c>
      <c r="H253" s="8">
        <f t="shared" si="29"/>
        <v>0</v>
      </c>
      <c r="I253" s="9" t="e">
        <f t="shared" si="30"/>
        <v>#DIV/0!</v>
      </c>
      <c r="K253" s="1">
        <f t="shared" si="27"/>
        <v>0</v>
      </c>
    </row>
    <row r="254" spans="1:11" ht="15.95" customHeight="1" x14ac:dyDescent="0.2">
      <c r="A254" s="21">
        <f t="shared" si="31"/>
        <v>48579</v>
      </c>
      <c r="B254" s="19" t="str">
        <f t="shared" si="32"/>
        <v>A254</v>
      </c>
      <c r="C254" s="20">
        <v>233</v>
      </c>
      <c r="D254" s="8">
        <f t="shared" si="33"/>
        <v>0</v>
      </c>
      <c r="E254" s="8">
        <f t="shared" si="34"/>
        <v>0</v>
      </c>
      <c r="F254" s="8">
        <f t="shared" si="35"/>
        <v>0</v>
      </c>
      <c r="G254" s="8">
        <f t="shared" si="28"/>
        <v>0</v>
      </c>
      <c r="H254" s="8">
        <f t="shared" si="29"/>
        <v>0</v>
      </c>
      <c r="I254" s="9" t="e">
        <f t="shared" si="30"/>
        <v>#DIV/0!</v>
      </c>
      <c r="K254" s="1">
        <f t="shared" si="27"/>
        <v>0</v>
      </c>
    </row>
    <row r="255" spans="1:11" ht="15.95" customHeight="1" x14ac:dyDescent="0.2">
      <c r="A255" s="21">
        <f t="shared" si="31"/>
        <v>48610</v>
      </c>
      <c r="B255" s="19" t="str">
        <f t="shared" si="32"/>
        <v>A255</v>
      </c>
      <c r="C255" s="20">
        <v>234</v>
      </c>
      <c r="D255" s="8">
        <f t="shared" si="33"/>
        <v>0</v>
      </c>
      <c r="E255" s="8">
        <f t="shared" si="34"/>
        <v>0</v>
      </c>
      <c r="F255" s="8">
        <f t="shared" si="35"/>
        <v>0</v>
      </c>
      <c r="G255" s="8">
        <f t="shared" si="28"/>
        <v>0</v>
      </c>
      <c r="H255" s="8">
        <f t="shared" si="29"/>
        <v>0</v>
      </c>
      <c r="I255" s="9" t="e">
        <f t="shared" si="30"/>
        <v>#DIV/0!</v>
      </c>
      <c r="K255" s="1">
        <f t="shared" si="27"/>
        <v>0</v>
      </c>
    </row>
    <row r="256" spans="1:11" ht="15.95" customHeight="1" x14ac:dyDescent="0.2">
      <c r="A256" s="21">
        <f t="shared" si="31"/>
        <v>48638</v>
      </c>
      <c r="B256" s="19" t="str">
        <f t="shared" si="32"/>
        <v>A256</v>
      </c>
      <c r="C256" s="20">
        <v>235</v>
      </c>
      <c r="D256" s="8">
        <f t="shared" si="33"/>
        <v>0</v>
      </c>
      <c r="E256" s="8">
        <f t="shared" si="34"/>
        <v>0</v>
      </c>
      <c r="F256" s="8">
        <f t="shared" si="35"/>
        <v>0</v>
      </c>
      <c r="G256" s="8">
        <f t="shared" si="28"/>
        <v>0</v>
      </c>
      <c r="H256" s="8">
        <f t="shared" si="29"/>
        <v>0</v>
      </c>
      <c r="I256" s="9" t="e">
        <f t="shared" si="30"/>
        <v>#DIV/0!</v>
      </c>
      <c r="K256" s="1">
        <f t="shared" si="27"/>
        <v>0</v>
      </c>
    </row>
    <row r="257" spans="1:12" ht="15.95" customHeight="1" x14ac:dyDescent="0.2">
      <c r="A257" s="21">
        <f t="shared" si="31"/>
        <v>48669</v>
      </c>
      <c r="B257" s="19" t="str">
        <f t="shared" si="32"/>
        <v>A257</v>
      </c>
      <c r="C257" s="20">
        <v>236</v>
      </c>
      <c r="D257" s="8">
        <f t="shared" si="33"/>
        <v>0</v>
      </c>
      <c r="E257" s="8">
        <f t="shared" si="34"/>
        <v>0</v>
      </c>
      <c r="F257" s="8">
        <f t="shared" si="35"/>
        <v>0</v>
      </c>
      <c r="G257" s="8">
        <f t="shared" si="28"/>
        <v>0</v>
      </c>
      <c r="H257" s="8">
        <f t="shared" si="29"/>
        <v>0</v>
      </c>
      <c r="I257" s="9" t="e">
        <f t="shared" si="30"/>
        <v>#DIV/0!</v>
      </c>
      <c r="K257" s="1">
        <f t="shared" si="27"/>
        <v>0</v>
      </c>
    </row>
    <row r="258" spans="1:12" ht="15.95" customHeight="1" x14ac:dyDescent="0.2">
      <c r="A258" s="21">
        <f t="shared" si="31"/>
        <v>48699</v>
      </c>
      <c r="B258" s="19" t="str">
        <f t="shared" si="32"/>
        <v>A258</v>
      </c>
      <c r="C258" s="20">
        <v>237</v>
      </c>
      <c r="D258" s="8">
        <f t="shared" si="33"/>
        <v>0</v>
      </c>
      <c r="E258" s="8">
        <f t="shared" si="34"/>
        <v>0</v>
      </c>
      <c r="F258" s="8">
        <f t="shared" si="35"/>
        <v>0</v>
      </c>
      <c r="G258" s="8">
        <f t="shared" si="28"/>
        <v>0</v>
      </c>
      <c r="H258" s="8">
        <f t="shared" si="29"/>
        <v>0</v>
      </c>
      <c r="I258" s="9" t="e">
        <f t="shared" si="30"/>
        <v>#DIV/0!</v>
      </c>
      <c r="K258" s="1">
        <f t="shared" si="27"/>
        <v>0</v>
      </c>
    </row>
    <row r="259" spans="1:12" ht="15.95" customHeight="1" x14ac:dyDescent="0.2">
      <c r="A259" s="21">
        <f t="shared" si="31"/>
        <v>48730</v>
      </c>
      <c r="B259" s="19" t="str">
        <f t="shared" si="32"/>
        <v>A259</v>
      </c>
      <c r="C259" s="20">
        <v>238</v>
      </c>
      <c r="D259" s="8">
        <f t="shared" si="33"/>
        <v>0</v>
      </c>
      <c r="E259" s="8">
        <f t="shared" si="34"/>
        <v>0</v>
      </c>
      <c r="F259" s="8">
        <f t="shared" si="35"/>
        <v>0</v>
      </c>
      <c r="G259" s="8">
        <f t="shared" si="28"/>
        <v>0</v>
      </c>
      <c r="H259" s="8">
        <f t="shared" si="29"/>
        <v>0</v>
      </c>
      <c r="I259" s="9" t="e">
        <f t="shared" si="30"/>
        <v>#DIV/0!</v>
      </c>
      <c r="K259" s="1">
        <f t="shared" si="27"/>
        <v>0</v>
      </c>
    </row>
    <row r="260" spans="1:12" ht="15.95" customHeight="1" x14ac:dyDescent="0.2">
      <c r="A260" s="21">
        <f t="shared" si="31"/>
        <v>48760</v>
      </c>
      <c r="B260" s="19" t="str">
        <f t="shared" si="32"/>
        <v>A260</v>
      </c>
      <c r="C260" s="20">
        <v>239</v>
      </c>
      <c r="D260" s="8">
        <f t="shared" si="33"/>
        <v>0</v>
      </c>
      <c r="E260" s="8">
        <f t="shared" si="34"/>
        <v>0</v>
      </c>
      <c r="F260" s="8">
        <f t="shared" si="35"/>
        <v>0</v>
      </c>
      <c r="G260" s="8">
        <f t="shared" si="28"/>
        <v>0</v>
      </c>
      <c r="H260" s="8">
        <f t="shared" si="29"/>
        <v>0</v>
      </c>
      <c r="I260" s="9" t="e">
        <f t="shared" si="30"/>
        <v>#DIV/0!</v>
      </c>
      <c r="K260" s="1">
        <f t="shared" si="27"/>
        <v>0</v>
      </c>
    </row>
    <row r="261" spans="1:12" ht="15.95" customHeight="1" x14ac:dyDescent="0.2">
      <c r="A261" s="21">
        <f t="shared" si="31"/>
        <v>48791</v>
      </c>
      <c r="B261" s="19" t="str">
        <f t="shared" si="32"/>
        <v>A261</v>
      </c>
      <c r="C261" s="20">
        <v>240</v>
      </c>
      <c r="D261" s="8">
        <f t="shared" si="33"/>
        <v>0</v>
      </c>
      <c r="E261" s="8">
        <f t="shared" si="34"/>
        <v>0</v>
      </c>
      <c r="F261" s="8">
        <f t="shared" si="35"/>
        <v>0</v>
      </c>
      <c r="G261" s="8">
        <f t="shared" si="28"/>
        <v>0</v>
      </c>
      <c r="H261" s="8">
        <f t="shared" si="29"/>
        <v>0</v>
      </c>
      <c r="I261" s="9" t="e">
        <f t="shared" si="30"/>
        <v>#DIV/0!</v>
      </c>
      <c r="K261" s="1">
        <f t="shared" si="27"/>
        <v>0</v>
      </c>
    </row>
    <row r="262" spans="1:12" ht="15.95" customHeight="1" thickBot="1" x14ac:dyDescent="0.3">
      <c r="A262" s="22"/>
      <c r="B262" s="22"/>
      <c r="C262" s="23"/>
      <c r="D262" s="24"/>
      <c r="E262" s="25">
        <f>SUM(E22:E261)</f>
        <v>0</v>
      </c>
      <c r="F262" s="25">
        <f>SUM(F22:F261)</f>
        <v>0</v>
      </c>
      <c r="G262" s="25">
        <f>SUM(G22:G261)</f>
        <v>0</v>
      </c>
      <c r="H262" s="24"/>
      <c r="I262" s="26"/>
      <c r="J262" s="23"/>
      <c r="K262" s="27"/>
      <c r="L262" s="24"/>
    </row>
    <row r="263" spans="1:12" ht="15.95" customHeight="1" thickTop="1" x14ac:dyDescent="0.2"/>
  </sheetData>
  <sheetProtection password="CC3D" sheet="1" objects="1" scenarios="1" selectLockedCells="1" selectUnlockedCells="1"/>
  <mergeCells count="6">
    <mergeCell ref="A17:C17"/>
    <mergeCell ref="A18:C18"/>
    <mergeCell ref="A13:C13"/>
    <mergeCell ref="A14:C14"/>
    <mergeCell ref="A15:C15"/>
    <mergeCell ref="A16:C16"/>
  </mergeCells>
  <phoneticPr fontId="6" type="noConversion"/>
  <dataValidations count="4">
    <dataValidation type="date" operator="greaterThan" allowBlank="1" showInputMessage="1" showErrorMessage="1" errorTitle="Invalid Date" error="This is not a valid date - the date should be entered according to the Regional Date settings." promptTitle="Loan Start Date" prompt="Enter the date of the first loan repayment." sqref="D17">
      <formula1>367</formula1>
    </dataValidation>
    <dataValidation type="list" allowBlank="1" showInputMessage="1" showErrorMessage="1" promptTitle="Loan Repayment Type" prompt="Select whether the loan is repaid at the beginning or end of a month." sqref="D18">
      <formula1>"Beginning, End"</formula1>
    </dataValidation>
    <dataValidation type="whole" allowBlank="1" showInputMessage="1" showErrorMessage="1" errorTitle="Invalid Loan Period" error="The loan period should be an integer value between 1 and 360." promptTitle="Loan Period in Months" prompt="Enter a loan period between 1 and 360." sqref="D15">
      <formula1>1</formula1>
      <formula2>360</formula2>
    </dataValidation>
    <dataValidation type="decimal" allowBlank="1" showInputMessage="1" showErrorMessage="1" errorTitle="Invalid Input" error="This value must be entered as a percentage between 0% and 100%." promptTitle="Annual Interest Rate" prompt="Enter the annual interest rate as a percentage." sqref="D14">
      <formula1>0</formula1>
      <formula2>1</formula2>
    </dataValidation>
  </dataValidations>
  <pageMargins left="0.75" right="0.75" top="1" bottom="1" header="0.5" footer="0.5"/>
  <pageSetup paperSize="9" scale="60" fitToHeight="0" orientation="portrait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W264"/>
  <sheetViews>
    <sheetView topLeftCell="H1" zoomScale="90" zoomScaleNormal="90" workbookViewId="0">
      <selection activeCell="Q8" sqref="Q8"/>
    </sheetView>
  </sheetViews>
  <sheetFormatPr defaultRowHeight="12.75" x14ac:dyDescent="0.2"/>
  <cols>
    <col min="1" max="1" width="28.42578125" bestFit="1" customWidth="1"/>
    <col min="2" max="2" width="6.42578125" hidden="1" customWidth="1"/>
    <col min="3" max="3" width="13.42578125" customWidth="1"/>
    <col min="4" max="4" width="14.28515625" customWidth="1"/>
    <col min="5" max="5" width="14" bestFit="1" customWidth="1"/>
    <col min="6" max="6" width="13.5703125" customWidth="1"/>
    <col min="7" max="7" width="15.140625" customWidth="1"/>
    <col min="8" max="8" width="15" customWidth="1"/>
    <col min="9" max="9" width="14.85546875" customWidth="1"/>
    <col min="10" max="10" width="2.140625" customWidth="1"/>
    <col min="11" max="11" width="10.42578125" customWidth="1"/>
    <col min="15" max="16" width="14" bestFit="1" customWidth="1"/>
    <col min="17" max="17" width="14.7109375" bestFit="1" customWidth="1"/>
    <col min="18" max="18" width="12.5703125" bestFit="1" customWidth="1"/>
    <col min="19" max="19" width="29.85546875" bestFit="1" customWidth="1"/>
    <col min="20" max="20" width="16.5703125" bestFit="1" customWidth="1"/>
    <col min="21" max="21" width="14.85546875" customWidth="1"/>
    <col min="23" max="23" width="12.5703125" bestFit="1" customWidth="1"/>
  </cols>
  <sheetData>
    <row r="1" spans="1:23" x14ac:dyDescent="0.2">
      <c r="A1" s="53" t="s">
        <v>18</v>
      </c>
      <c r="B1" s="43"/>
      <c r="C1" s="43"/>
      <c r="D1" s="43"/>
      <c r="E1" s="43"/>
      <c r="F1" s="43"/>
      <c r="G1" s="43"/>
      <c r="H1" s="8"/>
      <c r="I1" s="9"/>
      <c r="J1" s="7"/>
      <c r="K1" s="11"/>
      <c r="M1" s="43"/>
      <c r="N1" s="43"/>
      <c r="O1" s="43"/>
      <c r="P1" s="43"/>
      <c r="Q1" s="48">
        <f>Q6*M6</f>
        <v>0</v>
      </c>
      <c r="R1" s="43"/>
      <c r="S1" s="43"/>
      <c r="T1" s="8"/>
      <c r="U1" s="9"/>
      <c r="V1" s="7"/>
      <c r="W1" s="11"/>
    </row>
    <row r="2" spans="1:23" x14ac:dyDescent="0.2">
      <c r="A2" s="57">
        <f>'Amortization-Variable'!A6</f>
        <v>0</v>
      </c>
      <c r="B2" s="43"/>
      <c r="C2" s="43"/>
      <c r="D2" s="43"/>
      <c r="E2" s="43"/>
      <c r="F2" s="43"/>
      <c r="G2" s="43"/>
      <c r="H2" s="8"/>
      <c r="I2" s="9"/>
      <c r="J2" s="7"/>
      <c r="K2" s="11"/>
      <c r="M2" s="43"/>
      <c r="N2" s="43"/>
      <c r="O2" s="43"/>
      <c r="P2" s="43"/>
      <c r="Q2" s="43"/>
      <c r="R2" s="43"/>
      <c r="S2" s="43"/>
      <c r="T2" s="8"/>
      <c r="U2" s="9"/>
      <c r="V2" s="7"/>
      <c r="W2" s="11"/>
    </row>
    <row r="3" spans="1:23" x14ac:dyDescent="0.2">
      <c r="A3" s="43"/>
      <c r="B3" s="43"/>
      <c r="C3" s="43"/>
      <c r="D3" s="43"/>
      <c r="E3" s="43"/>
      <c r="F3" s="43"/>
      <c r="G3" s="43"/>
      <c r="H3" s="8"/>
      <c r="I3" s="9"/>
      <c r="J3" s="7"/>
      <c r="K3" s="11"/>
      <c r="M3" s="43"/>
      <c r="N3" s="43"/>
      <c r="O3" s="43"/>
      <c r="P3" s="43"/>
      <c r="Q3" s="43"/>
      <c r="R3" s="43"/>
      <c r="S3" s="43"/>
      <c r="T3" s="8"/>
      <c r="U3" s="9"/>
      <c r="V3" s="7"/>
      <c r="W3" s="11"/>
    </row>
    <row r="4" spans="1:23" x14ac:dyDescent="0.2">
      <c r="A4" s="53" t="s">
        <v>29</v>
      </c>
      <c r="B4" s="43"/>
      <c r="C4" s="43" t="s">
        <v>19</v>
      </c>
      <c r="D4" s="43"/>
      <c r="E4" s="43"/>
      <c r="F4" s="43"/>
      <c r="G4" s="43"/>
      <c r="H4" s="8"/>
      <c r="I4" s="9"/>
      <c r="J4" s="7"/>
      <c r="K4" s="11"/>
      <c r="M4" s="53" t="s">
        <v>30</v>
      </c>
      <c r="N4" s="43"/>
      <c r="O4" s="43" t="s">
        <v>19</v>
      </c>
      <c r="P4" s="43"/>
      <c r="Q4" s="43"/>
      <c r="R4" s="43"/>
      <c r="S4" s="43"/>
      <c r="T4" s="8"/>
      <c r="U4" s="9"/>
      <c r="V4" s="7"/>
      <c r="W4" s="11"/>
    </row>
    <row r="5" spans="1:23" x14ac:dyDescent="0.2">
      <c r="A5" s="43"/>
      <c r="B5" s="43"/>
      <c r="C5" s="43" t="s">
        <v>20</v>
      </c>
      <c r="D5" s="43" t="s">
        <v>21</v>
      </c>
      <c r="E5" s="43" t="s">
        <v>22</v>
      </c>
      <c r="F5" s="43" t="s">
        <v>23</v>
      </c>
      <c r="G5" s="43" t="s">
        <v>24</v>
      </c>
      <c r="H5" s="8" t="s">
        <v>28</v>
      </c>
      <c r="I5" s="9"/>
      <c r="J5" s="7"/>
      <c r="K5" s="11"/>
      <c r="M5" s="43"/>
      <c r="N5" s="43"/>
      <c r="O5" s="43" t="s">
        <v>20</v>
      </c>
      <c r="P5" s="43" t="s">
        <v>21</v>
      </c>
      <c r="Q5" s="43" t="s">
        <v>22</v>
      </c>
      <c r="R5" s="43" t="s">
        <v>23</v>
      </c>
      <c r="S5" s="53" t="s">
        <v>36</v>
      </c>
      <c r="T5" s="8" t="s">
        <v>28</v>
      </c>
      <c r="U5" s="9"/>
      <c r="V5" s="7"/>
      <c r="W5" s="11"/>
    </row>
    <row r="6" spans="1:23" x14ac:dyDescent="0.2">
      <c r="A6" s="44">
        <f>A2*0.5</f>
        <v>0</v>
      </c>
      <c r="B6" s="43"/>
      <c r="C6" s="45">
        <v>5.0000000000000001E-3</v>
      </c>
      <c r="D6" s="46"/>
      <c r="E6" s="46">
        <f>1-D6</f>
        <v>1</v>
      </c>
      <c r="F6" s="49">
        <v>20</v>
      </c>
      <c r="G6" s="50">
        <f>Comparison!B6</f>
        <v>0</v>
      </c>
      <c r="H6" s="8">
        <f>F263</f>
        <v>0</v>
      </c>
      <c r="I6" s="60">
        <f>H6+C8</f>
        <v>0</v>
      </c>
      <c r="J6" s="7"/>
      <c r="K6" s="11"/>
      <c r="M6" s="44">
        <f>A2*0.4</f>
        <v>0</v>
      </c>
      <c r="N6" s="43"/>
      <c r="O6" s="45">
        <v>0.03</v>
      </c>
      <c r="P6" s="46">
        <v>0.1</v>
      </c>
      <c r="Q6" s="46">
        <f>1-P6</f>
        <v>0.9</v>
      </c>
      <c r="R6" s="49">
        <v>20</v>
      </c>
      <c r="S6" s="50">
        <v>0.05</v>
      </c>
      <c r="T6" s="8">
        <f>R263</f>
        <v>1459.7344352999457</v>
      </c>
      <c r="U6" s="51"/>
      <c r="V6" s="7"/>
      <c r="W6" s="11" t="s">
        <v>34</v>
      </c>
    </row>
    <row r="7" spans="1:23" x14ac:dyDescent="0.2">
      <c r="A7" s="43"/>
      <c r="B7" s="43"/>
      <c r="C7" s="43"/>
      <c r="D7" s="43"/>
      <c r="E7" s="43"/>
      <c r="F7" s="43"/>
      <c r="G7" s="43"/>
      <c r="H7" s="8"/>
      <c r="I7" s="9"/>
      <c r="J7" s="7"/>
      <c r="K7" s="11"/>
      <c r="M7" s="43"/>
      <c r="N7" s="43"/>
      <c r="O7" s="43"/>
      <c r="P7" s="43"/>
      <c r="Q7" s="53" t="s">
        <v>33</v>
      </c>
      <c r="S7" s="43"/>
      <c r="T7" s="8" t="s">
        <v>35</v>
      </c>
      <c r="U7" s="9"/>
      <c r="V7" s="7"/>
      <c r="W7" s="11"/>
    </row>
    <row r="8" spans="1:23" ht="15" x14ac:dyDescent="0.25">
      <c r="A8" s="43"/>
      <c r="B8" s="43"/>
      <c r="C8" s="47">
        <f>E8*C6</f>
        <v>0</v>
      </c>
      <c r="D8" s="48">
        <f>A6*D6</f>
        <v>0</v>
      </c>
      <c r="E8" s="48">
        <f>E6*A6</f>
        <v>0</v>
      </c>
      <c r="F8" s="43"/>
      <c r="G8" s="43"/>
      <c r="H8" s="8"/>
      <c r="I8" s="8">
        <f>I6</f>
        <v>0</v>
      </c>
      <c r="J8" s="7"/>
      <c r="K8" s="11"/>
      <c r="M8" s="43"/>
      <c r="N8" s="43"/>
      <c r="O8" s="47">
        <f>O6*M6</f>
        <v>0</v>
      </c>
      <c r="P8" s="48">
        <f>A2*P6</f>
        <v>0</v>
      </c>
      <c r="Q8" s="56">
        <v>2500</v>
      </c>
      <c r="S8" s="43"/>
      <c r="T8" s="8">
        <f>T6+O8+P8+Q8</f>
        <v>3959.7344352999457</v>
      </c>
      <c r="U8" s="8">
        <f>I8+T8</f>
        <v>3959.7344352999457</v>
      </c>
      <c r="V8" s="7"/>
      <c r="W8" s="59">
        <f>'Amortization-Variable'!I10-'Amortization-Fixed'!U8</f>
        <v>-3959.7344352999457</v>
      </c>
    </row>
    <row r="9" spans="1:23" x14ac:dyDescent="0.2">
      <c r="A9" s="43"/>
      <c r="B9" s="43"/>
      <c r="C9" s="43"/>
      <c r="D9" s="43"/>
      <c r="E9" s="43"/>
      <c r="F9" s="43"/>
      <c r="G9" s="43"/>
      <c r="H9" s="8"/>
      <c r="I9" s="9"/>
      <c r="J9" s="7"/>
      <c r="K9" s="11"/>
      <c r="M9" s="43"/>
      <c r="N9" s="43"/>
      <c r="O9" s="43"/>
      <c r="P9" s="43"/>
      <c r="Q9" s="43"/>
      <c r="R9" s="43"/>
      <c r="S9" s="43"/>
      <c r="T9" s="8"/>
      <c r="U9" s="9"/>
      <c r="V9" s="7"/>
      <c r="W9" s="11"/>
    </row>
    <row r="10" spans="1:23" ht="51" x14ac:dyDescent="0.2">
      <c r="A10" s="43"/>
      <c r="B10" s="43"/>
      <c r="C10" s="52" t="s">
        <v>25</v>
      </c>
      <c r="D10" s="52" t="s">
        <v>26</v>
      </c>
      <c r="E10" s="43"/>
      <c r="F10" s="52" t="s">
        <v>27</v>
      </c>
      <c r="G10" s="43"/>
      <c r="H10" s="8"/>
      <c r="I10" s="9"/>
      <c r="J10" s="7"/>
      <c r="K10" s="11"/>
      <c r="M10" s="43"/>
      <c r="N10" s="43"/>
      <c r="O10" s="52" t="s">
        <v>25</v>
      </c>
      <c r="P10" s="52" t="s">
        <v>26</v>
      </c>
      <c r="Q10" s="43"/>
      <c r="R10" s="52" t="s">
        <v>27</v>
      </c>
      <c r="S10" s="43"/>
      <c r="T10" s="8"/>
      <c r="U10" s="9"/>
      <c r="V10" s="7"/>
      <c r="W10" s="58"/>
    </row>
    <row r="11" spans="1:23" ht="15.75" x14ac:dyDescent="0.25">
      <c r="A11" s="28" t="s">
        <v>4</v>
      </c>
      <c r="B11" s="6"/>
      <c r="C11" s="7"/>
      <c r="D11" s="8"/>
      <c r="E11" s="8"/>
      <c r="F11" s="8"/>
      <c r="G11" s="8"/>
      <c r="H11" s="8"/>
      <c r="I11" s="9"/>
      <c r="J11" s="7"/>
      <c r="K11" s="10"/>
      <c r="M11" s="28" t="s">
        <v>4</v>
      </c>
      <c r="N11" s="6"/>
      <c r="O11" s="7"/>
      <c r="P11" s="8"/>
      <c r="Q11" s="8"/>
      <c r="R11" s="8"/>
      <c r="S11" s="8"/>
      <c r="T11" s="8"/>
      <c r="U11" s="9"/>
      <c r="V11" s="7"/>
      <c r="W11" s="10"/>
    </row>
    <row r="12" spans="1:23" x14ac:dyDescent="0.2">
      <c r="A12" s="29"/>
      <c r="B12" s="16"/>
      <c r="C12" s="7"/>
      <c r="D12" s="8"/>
      <c r="E12" s="8"/>
      <c r="F12" s="8"/>
      <c r="G12" s="8"/>
      <c r="H12" s="8"/>
      <c r="I12" s="9"/>
      <c r="J12" s="7"/>
      <c r="K12" s="11"/>
      <c r="M12" s="29"/>
      <c r="N12" s="16"/>
      <c r="O12" s="7"/>
      <c r="P12" s="8"/>
      <c r="Q12" s="8"/>
      <c r="R12" s="8"/>
      <c r="S12" s="8"/>
      <c r="T12" s="8"/>
      <c r="U12" s="9"/>
      <c r="V12" s="7"/>
      <c r="W12" s="11"/>
    </row>
    <row r="13" spans="1:23" ht="15" x14ac:dyDescent="0.2">
      <c r="A13" s="94" t="s">
        <v>6</v>
      </c>
      <c r="B13" s="95"/>
      <c r="C13" s="96"/>
      <c r="D13" s="2">
        <f>E8</f>
        <v>0</v>
      </c>
      <c r="E13" s="8"/>
      <c r="F13" s="8"/>
      <c r="G13" s="8"/>
      <c r="H13" s="8"/>
      <c r="I13" s="9"/>
      <c r="J13" s="7"/>
      <c r="K13" s="11"/>
      <c r="M13" s="94" t="s">
        <v>6</v>
      </c>
      <c r="N13" s="95"/>
      <c r="O13" s="96"/>
      <c r="P13" s="2">
        <f>M6+O8+Q8</f>
        <v>2500</v>
      </c>
      <c r="Q13" s="8"/>
      <c r="R13" s="8"/>
      <c r="S13" s="8"/>
      <c r="T13" s="8"/>
      <c r="U13" s="9"/>
      <c r="V13" s="7"/>
      <c r="W13" s="11"/>
    </row>
    <row r="14" spans="1:23" ht="15" x14ac:dyDescent="0.2">
      <c r="A14" s="94" t="s">
        <v>1</v>
      </c>
      <c r="B14" s="95"/>
      <c r="C14" s="96"/>
      <c r="D14" s="3">
        <f>Comparison!B6</f>
        <v>0</v>
      </c>
      <c r="E14" s="8"/>
      <c r="F14" s="8"/>
      <c r="G14" s="8"/>
      <c r="H14" s="8"/>
      <c r="I14" s="9"/>
      <c r="J14" s="7"/>
      <c r="K14" s="11"/>
      <c r="M14" s="94" t="s">
        <v>1</v>
      </c>
      <c r="N14" s="95"/>
      <c r="O14" s="96"/>
      <c r="P14" s="3">
        <f>S6</f>
        <v>0.05</v>
      </c>
      <c r="Q14" s="8"/>
      <c r="R14" s="8"/>
      <c r="S14" s="8"/>
      <c r="T14" s="8"/>
      <c r="U14" s="9"/>
      <c r="V14" s="7"/>
      <c r="W14" s="11"/>
    </row>
    <row r="15" spans="1:23" ht="15" x14ac:dyDescent="0.2">
      <c r="A15" s="94" t="s">
        <v>16</v>
      </c>
      <c r="B15" s="95"/>
      <c r="C15" s="96"/>
      <c r="D15" s="2">
        <f>F6*12</f>
        <v>240</v>
      </c>
      <c r="E15" s="8"/>
      <c r="F15" s="8"/>
      <c r="G15" s="12"/>
      <c r="H15" s="12"/>
      <c r="I15" s="13"/>
      <c r="J15" s="7"/>
      <c r="K15" s="11"/>
      <c r="M15" s="94" t="s">
        <v>16</v>
      </c>
      <c r="N15" s="95"/>
      <c r="O15" s="96"/>
      <c r="P15" s="2">
        <f>R6*12</f>
        <v>240</v>
      </c>
      <c r="Q15" s="8"/>
      <c r="R15" s="8"/>
      <c r="S15" s="12"/>
      <c r="T15" s="12"/>
      <c r="U15" s="13"/>
      <c r="V15" s="7"/>
      <c r="W15" s="11"/>
    </row>
    <row r="16" spans="1:23" ht="15" x14ac:dyDescent="0.2">
      <c r="A16" s="94" t="s">
        <v>17</v>
      </c>
      <c r="B16" s="95"/>
      <c r="C16" s="96"/>
      <c r="D16" s="14">
        <f>IF(D18="Beginning",PMT(D14/12,D15,-$D$13,0,1),PMT(D14/12,D15,-$D$13,0,0))</f>
        <v>0</v>
      </c>
      <c r="E16" s="8"/>
      <c r="F16" s="8"/>
      <c r="G16" s="8"/>
      <c r="H16" s="8"/>
      <c r="I16" s="9"/>
      <c r="J16" s="7"/>
      <c r="K16" s="11"/>
      <c r="M16" s="94" t="s">
        <v>17</v>
      </c>
      <c r="N16" s="95"/>
      <c r="O16" s="96"/>
      <c r="P16" s="14">
        <f>IF(P18="Beginning",PMT(P14/12,P15,-$P$13,0,1),PMT(P14/12,P15,-$P$13,0,0))</f>
        <v>16.498893480416434</v>
      </c>
      <c r="Q16" s="8"/>
      <c r="R16" s="8"/>
      <c r="S16" s="8"/>
      <c r="T16" s="8"/>
      <c r="U16" s="9"/>
      <c r="V16" s="7"/>
      <c r="W16" s="11"/>
    </row>
    <row r="17" spans="1:23" ht="15" x14ac:dyDescent="0.2">
      <c r="A17" s="94" t="s">
        <v>3</v>
      </c>
      <c r="B17" s="95"/>
      <c r="C17" s="96"/>
      <c r="D17" s="5">
        <v>41501</v>
      </c>
      <c r="E17" s="12"/>
      <c r="F17" s="8"/>
      <c r="G17" s="8"/>
      <c r="H17" s="8"/>
      <c r="I17" s="9"/>
      <c r="J17" s="7"/>
      <c r="K17" s="11"/>
      <c r="M17" s="94" t="s">
        <v>3</v>
      </c>
      <c r="N17" s="95"/>
      <c r="O17" s="96"/>
      <c r="P17" s="5">
        <v>41501</v>
      </c>
      <c r="Q17" s="12"/>
      <c r="R17" s="8"/>
      <c r="S17" s="8"/>
      <c r="T17" s="8"/>
      <c r="U17" s="9"/>
      <c r="V17" s="7"/>
      <c r="W17" s="11"/>
    </row>
    <row r="18" spans="1:23" ht="15" x14ac:dyDescent="0.2">
      <c r="A18" s="94" t="s">
        <v>9</v>
      </c>
      <c r="B18" s="95"/>
      <c r="C18" s="96"/>
      <c r="D18" s="4" t="s">
        <v>10</v>
      </c>
      <c r="E18" s="12"/>
      <c r="F18" s="8"/>
      <c r="G18" s="8"/>
      <c r="H18" s="8"/>
      <c r="I18" s="9"/>
      <c r="J18" s="7"/>
      <c r="K18" s="11"/>
      <c r="M18" s="94" t="s">
        <v>9</v>
      </c>
      <c r="N18" s="95"/>
      <c r="O18" s="96"/>
      <c r="P18" s="4" t="s">
        <v>10</v>
      </c>
      <c r="Q18" s="12"/>
      <c r="R18" s="8"/>
      <c r="S18" s="8"/>
      <c r="T18" s="8"/>
      <c r="U18" s="9"/>
      <c r="V18" s="7"/>
      <c r="W18" s="11"/>
    </row>
    <row r="19" spans="1:23" x14ac:dyDescent="0.2">
      <c r="A19" s="7"/>
      <c r="B19" s="7"/>
      <c r="C19" s="7"/>
      <c r="D19" s="15"/>
      <c r="E19" s="12"/>
      <c r="F19" s="8"/>
      <c r="G19" s="8"/>
      <c r="H19" s="8"/>
      <c r="I19" s="9"/>
      <c r="J19" s="7"/>
      <c r="K19" s="11"/>
      <c r="M19" s="7"/>
      <c r="N19" s="7"/>
      <c r="O19" s="7"/>
      <c r="P19" s="15"/>
      <c r="Q19" s="12"/>
      <c r="R19" s="8"/>
      <c r="S19" s="8"/>
      <c r="T19" s="8"/>
      <c r="U19" s="9"/>
      <c r="V19" s="7"/>
      <c r="W19" s="11"/>
    </row>
    <row r="20" spans="1:23" x14ac:dyDescent="0.2">
      <c r="A20" s="16"/>
      <c r="B20" s="16"/>
      <c r="C20" s="15"/>
      <c r="D20" s="15"/>
      <c r="E20" s="12"/>
      <c r="F20" s="8"/>
      <c r="G20" s="8"/>
      <c r="H20" s="8"/>
      <c r="I20" s="9"/>
      <c r="J20" s="7"/>
      <c r="K20" s="11"/>
      <c r="M20" s="16"/>
      <c r="N20" s="16"/>
      <c r="O20" s="15"/>
      <c r="P20" s="15"/>
      <c r="Q20" s="12"/>
      <c r="R20" s="8"/>
      <c r="S20" s="8"/>
      <c r="T20" s="8"/>
      <c r="U20" s="9"/>
      <c r="V20" s="7"/>
      <c r="W20" s="11"/>
    </row>
    <row r="21" spans="1:23" ht="31.5" x14ac:dyDescent="0.25">
      <c r="A21" s="30" t="s">
        <v>0</v>
      </c>
      <c r="B21" s="30" t="s">
        <v>11</v>
      </c>
      <c r="C21" s="31" t="s">
        <v>8</v>
      </c>
      <c r="D21" s="32" t="s">
        <v>12</v>
      </c>
      <c r="E21" s="32" t="s">
        <v>2</v>
      </c>
      <c r="F21" s="32" t="s">
        <v>13</v>
      </c>
      <c r="G21" s="32" t="s">
        <v>14</v>
      </c>
      <c r="H21" s="32" t="s">
        <v>15</v>
      </c>
      <c r="I21" s="33" t="s">
        <v>7</v>
      </c>
      <c r="J21" s="17"/>
      <c r="K21" s="35" t="s">
        <v>5</v>
      </c>
      <c r="M21" s="30" t="s">
        <v>0</v>
      </c>
      <c r="N21" s="30" t="s">
        <v>11</v>
      </c>
      <c r="O21" s="31" t="s">
        <v>8</v>
      </c>
      <c r="P21" s="32" t="s">
        <v>12</v>
      </c>
      <c r="Q21" s="32" t="s">
        <v>2</v>
      </c>
      <c r="R21" s="32" t="s">
        <v>13</v>
      </c>
      <c r="S21" s="32" t="s">
        <v>14</v>
      </c>
      <c r="T21" s="32" t="s">
        <v>15</v>
      </c>
      <c r="U21" s="33" t="s">
        <v>7</v>
      </c>
      <c r="V21" s="17"/>
      <c r="W21" s="35" t="s">
        <v>5</v>
      </c>
    </row>
    <row r="22" spans="1:23" x14ac:dyDescent="0.2">
      <c r="A22" s="18">
        <f>DATE(YEAR(D17),MONTH(D17)+1,1-1)</f>
        <v>41517</v>
      </c>
      <c r="B22" s="19" t="str">
        <f>"A"&amp;ROW(A22)</f>
        <v>A22</v>
      </c>
      <c r="C22" s="20">
        <v>1</v>
      </c>
      <c r="D22" s="8">
        <f>D13</f>
        <v>0</v>
      </c>
      <c r="E22" s="8">
        <f>IF($D$15+1-C22=0,0,IF($D$18="Beginning",PMT(K22/12,$D$15+1-C22,-$D22,0,1),PMT(K22/12,$D$15+1-C22,-$D22,0,0)))</f>
        <v>0</v>
      </c>
      <c r="F22" s="8">
        <f>IF(D18="Beginning",0,D22*K22/12)</f>
        <v>0</v>
      </c>
      <c r="G22" s="8">
        <f t="shared" ref="G22:G85" si="0">E22-F22</f>
        <v>0</v>
      </c>
      <c r="H22" s="8">
        <f t="shared" ref="H22:H85" si="1">D22-G22</f>
        <v>0</v>
      </c>
      <c r="I22" s="9" t="e">
        <f t="shared" ref="I22:I85" si="2">H22/$D$13</f>
        <v>#DIV/0!</v>
      </c>
      <c r="J22" s="7"/>
      <c r="K22" s="34">
        <f>D14</f>
        <v>0</v>
      </c>
      <c r="M22" s="18">
        <f>DATE(YEAR(P17),MONTH(P17)+1,1-1)</f>
        <v>41517</v>
      </c>
      <c r="N22" s="19" t="str">
        <f>"A"&amp;ROW(M22)</f>
        <v>A22</v>
      </c>
      <c r="O22" s="20">
        <v>1</v>
      </c>
      <c r="P22" s="8">
        <f>P13</f>
        <v>2500</v>
      </c>
      <c r="Q22" s="8">
        <f>IF($P$15+1-O22=0,0,IF($P$18="Beginning",PMT(W22/12,$P$15+1-O22,-$P22,0,1),PMT(W22/12,$P$15+1-O22,-$P22,0,0)))</f>
        <v>16.498893480416434</v>
      </c>
      <c r="R22" s="8">
        <f>IF(P18="Beginning",0,P22*W22/12)</f>
        <v>10.416666666666666</v>
      </c>
      <c r="S22" s="8">
        <f t="shared" ref="S22:S85" si="3">Q22-R22</f>
        <v>6.0822268137497684</v>
      </c>
      <c r="T22" s="8">
        <f t="shared" ref="T22:T85" si="4">P22-S22</f>
        <v>2493.9177731862501</v>
      </c>
      <c r="U22" s="9" t="e">
        <f t="shared" ref="U22:U85" si="5">T22/$D$13</f>
        <v>#DIV/0!</v>
      </c>
      <c r="V22" s="7"/>
      <c r="W22" s="34">
        <f>$P$14</f>
        <v>0.05</v>
      </c>
    </row>
    <row r="23" spans="1:23" x14ac:dyDescent="0.2">
      <c r="A23" s="21">
        <f>DATE(YEAR(A22),MONTH(A22)+2,1-1)</f>
        <v>41547</v>
      </c>
      <c r="B23" s="19" t="str">
        <f t="shared" ref="B23:B86" si="6">"A"&amp;ROW(A23)</f>
        <v>A23</v>
      </c>
      <c r="C23" s="20">
        <v>2</v>
      </c>
      <c r="D23" s="8">
        <f t="shared" ref="D23:D86" si="7">IF(ROUND(H22,0)&gt;0,H22,0)</f>
        <v>0</v>
      </c>
      <c r="E23" s="8">
        <f t="shared" ref="E23:E86" si="8">IF($D$15+1-C23=0,0,PMT(K23/12,$D$15+1-C23,-$D23,0,0))</f>
        <v>0</v>
      </c>
      <c r="F23" s="8">
        <f t="shared" ref="F23:F86" si="9">D23*K23/12</f>
        <v>0</v>
      </c>
      <c r="G23" s="8">
        <f t="shared" si="0"/>
        <v>0</v>
      </c>
      <c r="H23" s="8">
        <f t="shared" si="1"/>
        <v>0</v>
      </c>
      <c r="I23" s="9" t="e">
        <f t="shared" si="2"/>
        <v>#DIV/0!</v>
      </c>
      <c r="J23" s="7"/>
      <c r="K23" s="1">
        <f>$K$22</f>
        <v>0</v>
      </c>
      <c r="M23" s="21">
        <f>DATE(YEAR(M22),MONTH(M22)+2,1-1)</f>
        <v>41547</v>
      </c>
      <c r="N23" s="19" t="str">
        <f t="shared" ref="N23:N86" si="10">"A"&amp;ROW(M23)</f>
        <v>A23</v>
      </c>
      <c r="O23" s="20">
        <v>2</v>
      </c>
      <c r="P23" s="8">
        <f t="shared" ref="P23:P86" si="11">IF(ROUND(T22,0)&gt;0,T22,0)</f>
        <v>2493.9177731862501</v>
      </c>
      <c r="Q23" s="8">
        <f t="shared" ref="Q23:Q86" si="12">IF($P$15+1-O23=0,0,IF($P$18="Beginning",PMT(W23/12,$P$15+1-O23,-$P23,0,1),PMT(W23/12,$P$15+1-O23,-$P23,0,0)))</f>
        <v>16.498893480416434</v>
      </c>
      <c r="R23" s="8">
        <f t="shared" ref="R23:R86" si="13">P23*W23/12</f>
        <v>10.391324054942709</v>
      </c>
      <c r="S23" s="8">
        <f t="shared" si="3"/>
        <v>6.1075694254737254</v>
      </c>
      <c r="T23" s="8">
        <f t="shared" si="4"/>
        <v>2487.8102037607764</v>
      </c>
      <c r="U23" s="9" t="e">
        <f t="shared" si="5"/>
        <v>#DIV/0!</v>
      </c>
      <c r="V23" s="7"/>
      <c r="W23" s="34">
        <f t="shared" ref="W23:W86" si="14">$P$14</f>
        <v>0.05</v>
      </c>
    </row>
    <row r="24" spans="1:23" x14ac:dyDescent="0.2">
      <c r="A24" s="21">
        <f t="shared" ref="A24:A87" si="15">DATE(YEAR(A23),MONTH(A23)+2,1-1)</f>
        <v>41578</v>
      </c>
      <c r="B24" s="19" t="str">
        <f t="shared" si="6"/>
        <v>A24</v>
      </c>
      <c r="C24" s="20">
        <v>3</v>
      </c>
      <c r="D24" s="8">
        <f t="shared" si="7"/>
        <v>0</v>
      </c>
      <c r="E24" s="8">
        <f t="shared" si="8"/>
        <v>0</v>
      </c>
      <c r="F24" s="8">
        <f t="shared" si="9"/>
        <v>0</v>
      </c>
      <c r="G24" s="8">
        <f t="shared" si="0"/>
        <v>0</v>
      </c>
      <c r="H24" s="8">
        <f t="shared" si="1"/>
        <v>0</v>
      </c>
      <c r="I24" s="9" t="e">
        <f t="shared" si="2"/>
        <v>#DIV/0!</v>
      </c>
      <c r="J24" s="7"/>
      <c r="K24" s="1">
        <f t="shared" ref="K24:K81" si="16">$K$22</f>
        <v>0</v>
      </c>
      <c r="M24" s="21">
        <f t="shared" ref="M24:M87" si="17">DATE(YEAR(M23),MONTH(M23)+2,1-1)</f>
        <v>41578</v>
      </c>
      <c r="N24" s="19" t="str">
        <f t="shared" si="10"/>
        <v>A24</v>
      </c>
      <c r="O24" s="20">
        <v>3</v>
      </c>
      <c r="P24" s="8">
        <f t="shared" si="11"/>
        <v>2487.8102037607764</v>
      </c>
      <c r="Q24" s="8">
        <f t="shared" si="12"/>
        <v>16.498893480416434</v>
      </c>
      <c r="R24" s="8">
        <f t="shared" si="13"/>
        <v>10.365875849003237</v>
      </c>
      <c r="S24" s="8">
        <f t="shared" si="3"/>
        <v>6.1330176314131979</v>
      </c>
      <c r="T24" s="8">
        <f t="shared" si="4"/>
        <v>2481.6771861293632</v>
      </c>
      <c r="U24" s="9" t="e">
        <f t="shared" si="5"/>
        <v>#DIV/0!</v>
      </c>
      <c r="V24" s="7"/>
      <c r="W24" s="34">
        <f t="shared" si="14"/>
        <v>0.05</v>
      </c>
    </row>
    <row r="25" spans="1:23" x14ac:dyDescent="0.2">
      <c r="A25" s="21">
        <f t="shared" si="15"/>
        <v>41608</v>
      </c>
      <c r="B25" s="19" t="str">
        <f t="shared" si="6"/>
        <v>A25</v>
      </c>
      <c r="C25" s="20">
        <v>4</v>
      </c>
      <c r="D25" s="8">
        <f t="shared" si="7"/>
        <v>0</v>
      </c>
      <c r="E25" s="8">
        <f t="shared" si="8"/>
        <v>0</v>
      </c>
      <c r="F25" s="8">
        <f t="shared" si="9"/>
        <v>0</v>
      </c>
      <c r="G25" s="8">
        <f t="shared" si="0"/>
        <v>0</v>
      </c>
      <c r="H25" s="8">
        <f t="shared" si="1"/>
        <v>0</v>
      </c>
      <c r="I25" s="9" t="e">
        <f t="shared" si="2"/>
        <v>#DIV/0!</v>
      </c>
      <c r="J25" s="7"/>
      <c r="K25" s="1">
        <f t="shared" si="16"/>
        <v>0</v>
      </c>
      <c r="M25" s="21">
        <f t="shared" si="17"/>
        <v>41608</v>
      </c>
      <c r="N25" s="19" t="str">
        <f t="shared" si="10"/>
        <v>A25</v>
      </c>
      <c r="O25" s="20">
        <v>4</v>
      </c>
      <c r="P25" s="8">
        <f t="shared" si="11"/>
        <v>2481.6771861293632</v>
      </c>
      <c r="Q25" s="8">
        <f t="shared" si="12"/>
        <v>16.498893480416434</v>
      </c>
      <c r="R25" s="8">
        <f t="shared" si="13"/>
        <v>10.340321608872348</v>
      </c>
      <c r="S25" s="8">
        <f t="shared" si="3"/>
        <v>6.1585718715440869</v>
      </c>
      <c r="T25" s="8">
        <f t="shared" si="4"/>
        <v>2475.5186142578191</v>
      </c>
      <c r="U25" s="9" t="e">
        <f t="shared" si="5"/>
        <v>#DIV/0!</v>
      </c>
      <c r="V25" s="7"/>
      <c r="W25" s="34">
        <f t="shared" si="14"/>
        <v>0.05</v>
      </c>
    </row>
    <row r="26" spans="1:23" x14ac:dyDescent="0.2">
      <c r="A26" s="21">
        <f t="shared" si="15"/>
        <v>41639</v>
      </c>
      <c r="B26" s="19" t="str">
        <f t="shared" si="6"/>
        <v>A26</v>
      </c>
      <c r="C26" s="20">
        <v>5</v>
      </c>
      <c r="D26" s="8">
        <f t="shared" si="7"/>
        <v>0</v>
      </c>
      <c r="E26" s="8">
        <f t="shared" si="8"/>
        <v>0</v>
      </c>
      <c r="F26" s="8">
        <f t="shared" si="9"/>
        <v>0</v>
      </c>
      <c r="G26" s="8">
        <f t="shared" si="0"/>
        <v>0</v>
      </c>
      <c r="H26" s="8">
        <f t="shared" si="1"/>
        <v>0</v>
      </c>
      <c r="I26" s="9" t="e">
        <f t="shared" si="2"/>
        <v>#DIV/0!</v>
      </c>
      <c r="J26" s="7"/>
      <c r="K26" s="1">
        <f t="shared" si="16"/>
        <v>0</v>
      </c>
      <c r="M26" s="21">
        <f t="shared" si="17"/>
        <v>41639</v>
      </c>
      <c r="N26" s="19" t="str">
        <f t="shared" si="10"/>
        <v>A26</v>
      </c>
      <c r="O26" s="20">
        <v>5</v>
      </c>
      <c r="P26" s="8">
        <f t="shared" si="11"/>
        <v>2475.5186142578191</v>
      </c>
      <c r="Q26" s="8">
        <f>IF($P$15+1-O26=0,0,IF($P$18="Beginning",PMT(W26/12,$P$15+1-O26,-$P26,0,1),PMT(W26/12,$P$15+1-O26,-$P26,0,0)))</f>
        <v>16.498893480416438</v>
      </c>
      <c r="R26" s="8">
        <f t="shared" si="13"/>
        <v>10.314660892740912</v>
      </c>
      <c r="S26" s="8">
        <f t="shared" si="3"/>
        <v>6.1842325876755257</v>
      </c>
      <c r="T26" s="8">
        <f t="shared" si="4"/>
        <v>2469.3343816701436</v>
      </c>
      <c r="U26" s="9" t="e">
        <f t="shared" si="5"/>
        <v>#DIV/0!</v>
      </c>
      <c r="V26" s="7"/>
      <c r="W26" s="34">
        <f t="shared" si="14"/>
        <v>0.05</v>
      </c>
    </row>
    <row r="27" spans="1:23" x14ac:dyDescent="0.2">
      <c r="A27" s="21">
        <f t="shared" si="15"/>
        <v>41670</v>
      </c>
      <c r="B27" s="19" t="str">
        <f t="shared" si="6"/>
        <v>A27</v>
      </c>
      <c r="C27" s="20">
        <v>6</v>
      </c>
      <c r="D27" s="8">
        <f t="shared" si="7"/>
        <v>0</v>
      </c>
      <c r="E27" s="8">
        <f t="shared" si="8"/>
        <v>0</v>
      </c>
      <c r="F27" s="8">
        <f t="shared" si="9"/>
        <v>0</v>
      </c>
      <c r="G27" s="8">
        <f t="shared" si="0"/>
        <v>0</v>
      </c>
      <c r="H27" s="8">
        <f t="shared" si="1"/>
        <v>0</v>
      </c>
      <c r="I27" s="9" t="e">
        <f t="shared" si="2"/>
        <v>#DIV/0!</v>
      </c>
      <c r="J27" s="7"/>
      <c r="K27" s="1">
        <f t="shared" si="16"/>
        <v>0</v>
      </c>
      <c r="M27" s="21">
        <f t="shared" si="17"/>
        <v>41670</v>
      </c>
      <c r="N27" s="19" t="str">
        <f t="shared" si="10"/>
        <v>A27</v>
      </c>
      <c r="O27" s="20">
        <v>6</v>
      </c>
      <c r="P27" s="8">
        <f t="shared" si="11"/>
        <v>2469.3343816701436</v>
      </c>
      <c r="Q27" s="8">
        <f t="shared" si="12"/>
        <v>16.498893480416431</v>
      </c>
      <c r="R27" s="8">
        <f t="shared" si="13"/>
        <v>10.288893256958932</v>
      </c>
      <c r="S27" s="8">
        <f t="shared" si="3"/>
        <v>6.2100002234574987</v>
      </c>
      <c r="T27" s="8">
        <f t="shared" si="4"/>
        <v>2463.1243814466861</v>
      </c>
      <c r="U27" s="9" t="e">
        <f t="shared" si="5"/>
        <v>#DIV/0!</v>
      </c>
      <c r="V27" s="7"/>
      <c r="W27" s="34">
        <f t="shared" si="14"/>
        <v>0.05</v>
      </c>
    </row>
    <row r="28" spans="1:23" x14ac:dyDescent="0.2">
      <c r="A28" s="21">
        <f t="shared" si="15"/>
        <v>41698</v>
      </c>
      <c r="B28" s="19" t="str">
        <f t="shared" si="6"/>
        <v>A28</v>
      </c>
      <c r="C28" s="20">
        <v>7</v>
      </c>
      <c r="D28" s="8">
        <f t="shared" si="7"/>
        <v>0</v>
      </c>
      <c r="E28" s="8">
        <f t="shared" si="8"/>
        <v>0</v>
      </c>
      <c r="F28" s="8">
        <f t="shared" si="9"/>
        <v>0</v>
      </c>
      <c r="G28" s="8">
        <f t="shared" si="0"/>
        <v>0</v>
      </c>
      <c r="H28" s="8">
        <f t="shared" si="1"/>
        <v>0</v>
      </c>
      <c r="I28" s="9" t="e">
        <f t="shared" si="2"/>
        <v>#DIV/0!</v>
      </c>
      <c r="J28" s="7"/>
      <c r="K28" s="1">
        <f t="shared" si="16"/>
        <v>0</v>
      </c>
      <c r="M28" s="21">
        <f t="shared" si="17"/>
        <v>41698</v>
      </c>
      <c r="N28" s="19" t="str">
        <f t="shared" si="10"/>
        <v>A28</v>
      </c>
      <c r="O28" s="20">
        <v>7</v>
      </c>
      <c r="P28" s="8">
        <f t="shared" si="11"/>
        <v>2463.1243814466861</v>
      </c>
      <c r="Q28" s="8">
        <f t="shared" si="12"/>
        <v>16.498893480416434</v>
      </c>
      <c r="R28" s="8">
        <f t="shared" si="13"/>
        <v>10.263018256027859</v>
      </c>
      <c r="S28" s="8">
        <f t="shared" si="3"/>
        <v>6.2358752243885753</v>
      </c>
      <c r="T28" s="8">
        <f t="shared" si="4"/>
        <v>2456.8885062222976</v>
      </c>
      <c r="U28" s="9" t="e">
        <f t="shared" si="5"/>
        <v>#DIV/0!</v>
      </c>
      <c r="V28" s="7"/>
      <c r="W28" s="34">
        <f t="shared" si="14"/>
        <v>0.05</v>
      </c>
    </row>
    <row r="29" spans="1:23" x14ac:dyDescent="0.2">
      <c r="A29" s="21">
        <f t="shared" si="15"/>
        <v>41729</v>
      </c>
      <c r="B29" s="19" t="str">
        <f t="shared" si="6"/>
        <v>A29</v>
      </c>
      <c r="C29" s="20">
        <v>8</v>
      </c>
      <c r="D29" s="8">
        <f t="shared" si="7"/>
        <v>0</v>
      </c>
      <c r="E29" s="8">
        <f t="shared" si="8"/>
        <v>0</v>
      </c>
      <c r="F29" s="8">
        <f t="shared" si="9"/>
        <v>0</v>
      </c>
      <c r="G29" s="8">
        <f t="shared" si="0"/>
        <v>0</v>
      </c>
      <c r="H29" s="8">
        <f t="shared" si="1"/>
        <v>0</v>
      </c>
      <c r="I29" s="9" t="e">
        <f t="shared" si="2"/>
        <v>#DIV/0!</v>
      </c>
      <c r="J29" s="7"/>
      <c r="K29" s="1">
        <f t="shared" si="16"/>
        <v>0</v>
      </c>
      <c r="M29" s="21">
        <f t="shared" si="17"/>
        <v>41729</v>
      </c>
      <c r="N29" s="19" t="str">
        <f t="shared" si="10"/>
        <v>A29</v>
      </c>
      <c r="O29" s="20">
        <v>8</v>
      </c>
      <c r="P29" s="8">
        <f t="shared" si="11"/>
        <v>2456.8885062222976</v>
      </c>
      <c r="Q29" s="8">
        <f t="shared" si="12"/>
        <v>16.498893480416434</v>
      </c>
      <c r="R29" s="8">
        <f t="shared" si="13"/>
        <v>10.237035442592907</v>
      </c>
      <c r="S29" s="8">
        <f t="shared" si="3"/>
        <v>6.2618580378235276</v>
      </c>
      <c r="T29" s="8">
        <f t="shared" si="4"/>
        <v>2450.6266481844741</v>
      </c>
      <c r="U29" s="9" t="e">
        <f t="shared" si="5"/>
        <v>#DIV/0!</v>
      </c>
      <c r="V29" s="7"/>
      <c r="W29" s="34">
        <f t="shared" si="14"/>
        <v>0.05</v>
      </c>
    </row>
    <row r="30" spans="1:23" x14ac:dyDescent="0.2">
      <c r="A30" s="21">
        <f t="shared" si="15"/>
        <v>41759</v>
      </c>
      <c r="B30" s="19" t="str">
        <f t="shared" si="6"/>
        <v>A30</v>
      </c>
      <c r="C30" s="20">
        <v>9</v>
      </c>
      <c r="D30" s="8">
        <f t="shared" si="7"/>
        <v>0</v>
      </c>
      <c r="E30" s="8">
        <f t="shared" si="8"/>
        <v>0</v>
      </c>
      <c r="F30" s="8">
        <f t="shared" si="9"/>
        <v>0</v>
      </c>
      <c r="G30" s="8">
        <f t="shared" si="0"/>
        <v>0</v>
      </c>
      <c r="H30" s="8">
        <f t="shared" si="1"/>
        <v>0</v>
      </c>
      <c r="I30" s="9" t="e">
        <f t="shared" si="2"/>
        <v>#DIV/0!</v>
      </c>
      <c r="J30" s="7"/>
      <c r="K30" s="1">
        <f t="shared" si="16"/>
        <v>0</v>
      </c>
      <c r="M30" s="21">
        <f t="shared" si="17"/>
        <v>41759</v>
      </c>
      <c r="N30" s="19" t="str">
        <f t="shared" si="10"/>
        <v>A30</v>
      </c>
      <c r="O30" s="20">
        <v>9</v>
      </c>
      <c r="P30" s="8">
        <f t="shared" si="11"/>
        <v>2450.6266481844741</v>
      </c>
      <c r="Q30" s="8">
        <f t="shared" si="12"/>
        <v>16.498893480416434</v>
      </c>
      <c r="R30" s="8">
        <f t="shared" si="13"/>
        <v>10.210944367435308</v>
      </c>
      <c r="S30" s="8">
        <f t="shared" si="3"/>
        <v>6.287949112981126</v>
      </c>
      <c r="T30" s="8">
        <f t="shared" si="4"/>
        <v>2444.338699071493</v>
      </c>
      <c r="U30" s="9" t="e">
        <f t="shared" si="5"/>
        <v>#DIV/0!</v>
      </c>
      <c r="V30" s="7"/>
      <c r="W30" s="34">
        <f t="shared" si="14"/>
        <v>0.05</v>
      </c>
    </row>
    <row r="31" spans="1:23" x14ac:dyDescent="0.2">
      <c r="A31" s="21">
        <f t="shared" si="15"/>
        <v>41790</v>
      </c>
      <c r="B31" s="19" t="str">
        <f t="shared" si="6"/>
        <v>A31</v>
      </c>
      <c r="C31" s="20">
        <v>10</v>
      </c>
      <c r="D31" s="8">
        <f t="shared" si="7"/>
        <v>0</v>
      </c>
      <c r="E31" s="8">
        <f t="shared" si="8"/>
        <v>0</v>
      </c>
      <c r="F31" s="8">
        <f t="shared" si="9"/>
        <v>0</v>
      </c>
      <c r="G31" s="8">
        <f t="shared" si="0"/>
        <v>0</v>
      </c>
      <c r="H31" s="8">
        <f t="shared" si="1"/>
        <v>0</v>
      </c>
      <c r="I31" s="9" t="e">
        <f t="shared" si="2"/>
        <v>#DIV/0!</v>
      </c>
      <c r="J31" s="7"/>
      <c r="K31" s="1">
        <f t="shared" si="16"/>
        <v>0</v>
      </c>
      <c r="M31" s="21">
        <f t="shared" si="17"/>
        <v>41790</v>
      </c>
      <c r="N31" s="19" t="str">
        <f t="shared" si="10"/>
        <v>A31</v>
      </c>
      <c r="O31" s="20">
        <v>10</v>
      </c>
      <c r="P31" s="8">
        <f t="shared" si="11"/>
        <v>2444.338699071493</v>
      </c>
      <c r="Q31" s="8">
        <f t="shared" si="12"/>
        <v>16.498893480416434</v>
      </c>
      <c r="R31" s="8">
        <f t="shared" si="13"/>
        <v>10.184744579464555</v>
      </c>
      <c r="S31" s="8">
        <f t="shared" si="3"/>
        <v>6.3141489009518796</v>
      </c>
      <c r="T31" s="8">
        <f t="shared" si="4"/>
        <v>2438.0245501705413</v>
      </c>
      <c r="U31" s="9" t="e">
        <f t="shared" si="5"/>
        <v>#DIV/0!</v>
      </c>
      <c r="V31" s="7"/>
      <c r="W31" s="34">
        <f t="shared" si="14"/>
        <v>0.05</v>
      </c>
    </row>
    <row r="32" spans="1:23" x14ac:dyDescent="0.2">
      <c r="A32" s="21">
        <f t="shared" si="15"/>
        <v>41820</v>
      </c>
      <c r="B32" s="19" t="str">
        <f t="shared" si="6"/>
        <v>A32</v>
      </c>
      <c r="C32" s="20">
        <v>11</v>
      </c>
      <c r="D32" s="8">
        <f t="shared" si="7"/>
        <v>0</v>
      </c>
      <c r="E32" s="8">
        <f t="shared" si="8"/>
        <v>0</v>
      </c>
      <c r="F32" s="8">
        <f t="shared" si="9"/>
        <v>0</v>
      </c>
      <c r="G32" s="8">
        <f t="shared" si="0"/>
        <v>0</v>
      </c>
      <c r="H32" s="8">
        <f t="shared" si="1"/>
        <v>0</v>
      </c>
      <c r="I32" s="9" t="e">
        <f t="shared" si="2"/>
        <v>#DIV/0!</v>
      </c>
      <c r="J32" s="7"/>
      <c r="K32" s="1">
        <f t="shared" si="16"/>
        <v>0</v>
      </c>
      <c r="M32" s="21">
        <f t="shared" si="17"/>
        <v>41820</v>
      </c>
      <c r="N32" s="19" t="str">
        <f t="shared" si="10"/>
        <v>A32</v>
      </c>
      <c r="O32" s="20">
        <v>11</v>
      </c>
      <c r="P32" s="8">
        <f t="shared" si="11"/>
        <v>2438.0245501705413</v>
      </c>
      <c r="Q32" s="8">
        <f t="shared" si="12"/>
        <v>16.498893480416434</v>
      </c>
      <c r="R32" s="8">
        <f t="shared" si="13"/>
        <v>10.15843562571059</v>
      </c>
      <c r="S32" s="8">
        <f t="shared" si="3"/>
        <v>6.3404578547058446</v>
      </c>
      <c r="T32" s="8">
        <f t="shared" si="4"/>
        <v>2431.6840923158356</v>
      </c>
      <c r="U32" s="9" t="e">
        <f t="shared" si="5"/>
        <v>#DIV/0!</v>
      </c>
      <c r="V32" s="7"/>
      <c r="W32" s="34">
        <f t="shared" si="14"/>
        <v>0.05</v>
      </c>
    </row>
    <row r="33" spans="1:23" x14ac:dyDescent="0.2">
      <c r="A33" s="21">
        <f t="shared" si="15"/>
        <v>41851</v>
      </c>
      <c r="B33" s="19" t="str">
        <f t="shared" si="6"/>
        <v>A33</v>
      </c>
      <c r="C33" s="20">
        <v>12</v>
      </c>
      <c r="D33" s="8">
        <f t="shared" si="7"/>
        <v>0</v>
      </c>
      <c r="E33" s="8">
        <f t="shared" si="8"/>
        <v>0</v>
      </c>
      <c r="F33" s="8">
        <f t="shared" si="9"/>
        <v>0</v>
      </c>
      <c r="G33" s="8">
        <f t="shared" si="0"/>
        <v>0</v>
      </c>
      <c r="H33" s="8">
        <f t="shared" si="1"/>
        <v>0</v>
      </c>
      <c r="I33" s="9" t="e">
        <f t="shared" si="2"/>
        <v>#DIV/0!</v>
      </c>
      <c r="J33" s="7"/>
      <c r="K33" s="1">
        <f t="shared" si="16"/>
        <v>0</v>
      </c>
      <c r="M33" s="21">
        <f t="shared" si="17"/>
        <v>41851</v>
      </c>
      <c r="N33" s="19" t="str">
        <f t="shared" si="10"/>
        <v>A33</v>
      </c>
      <c r="O33" s="20">
        <v>12</v>
      </c>
      <c r="P33" s="8">
        <f t="shared" si="11"/>
        <v>2431.6840923158356</v>
      </c>
      <c r="Q33" s="8">
        <f t="shared" si="12"/>
        <v>16.498893480416442</v>
      </c>
      <c r="R33" s="8">
        <f t="shared" si="13"/>
        <v>10.132017051315982</v>
      </c>
      <c r="S33" s="8">
        <f t="shared" si="3"/>
        <v>6.3668764291004596</v>
      </c>
      <c r="T33" s="8">
        <f t="shared" si="4"/>
        <v>2425.3172158867351</v>
      </c>
      <c r="U33" s="9" t="e">
        <f t="shared" si="5"/>
        <v>#DIV/0!</v>
      </c>
      <c r="V33" s="7"/>
      <c r="W33" s="34">
        <f t="shared" si="14"/>
        <v>0.05</v>
      </c>
    </row>
    <row r="34" spans="1:23" x14ac:dyDescent="0.2">
      <c r="A34" s="21">
        <f t="shared" si="15"/>
        <v>41882</v>
      </c>
      <c r="B34" s="19" t="str">
        <f t="shared" si="6"/>
        <v>A34</v>
      </c>
      <c r="C34" s="20">
        <v>13</v>
      </c>
      <c r="D34" s="8">
        <f t="shared" si="7"/>
        <v>0</v>
      </c>
      <c r="E34" s="8">
        <f t="shared" si="8"/>
        <v>0</v>
      </c>
      <c r="F34" s="8">
        <f t="shared" si="9"/>
        <v>0</v>
      </c>
      <c r="G34" s="8">
        <f t="shared" si="0"/>
        <v>0</v>
      </c>
      <c r="H34" s="8">
        <f t="shared" si="1"/>
        <v>0</v>
      </c>
      <c r="I34" s="9" t="e">
        <f t="shared" si="2"/>
        <v>#DIV/0!</v>
      </c>
      <c r="J34" s="7"/>
      <c r="K34" s="1">
        <f t="shared" si="16"/>
        <v>0</v>
      </c>
      <c r="M34" s="21">
        <f t="shared" si="17"/>
        <v>41882</v>
      </c>
      <c r="N34" s="19" t="str">
        <f t="shared" si="10"/>
        <v>A34</v>
      </c>
      <c r="O34" s="20">
        <v>13</v>
      </c>
      <c r="P34" s="8">
        <f t="shared" si="11"/>
        <v>2425.3172158867351</v>
      </c>
      <c r="Q34" s="8">
        <f t="shared" si="12"/>
        <v>16.498893480416438</v>
      </c>
      <c r="R34" s="8">
        <f t="shared" si="13"/>
        <v>10.105488399528063</v>
      </c>
      <c r="S34" s="8">
        <f t="shared" si="3"/>
        <v>6.3934050808883747</v>
      </c>
      <c r="T34" s="8">
        <f t="shared" si="4"/>
        <v>2418.9238108058466</v>
      </c>
      <c r="U34" s="9" t="e">
        <f t="shared" si="5"/>
        <v>#DIV/0!</v>
      </c>
      <c r="V34" s="7"/>
      <c r="W34" s="34">
        <f t="shared" si="14"/>
        <v>0.05</v>
      </c>
    </row>
    <row r="35" spans="1:23" x14ac:dyDescent="0.2">
      <c r="A35" s="21">
        <f t="shared" si="15"/>
        <v>41912</v>
      </c>
      <c r="B35" s="19" t="str">
        <f t="shared" si="6"/>
        <v>A35</v>
      </c>
      <c r="C35" s="20">
        <v>14</v>
      </c>
      <c r="D35" s="8">
        <f t="shared" si="7"/>
        <v>0</v>
      </c>
      <c r="E35" s="8">
        <f t="shared" si="8"/>
        <v>0</v>
      </c>
      <c r="F35" s="8">
        <f t="shared" si="9"/>
        <v>0</v>
      </c>
      <c r="G35" s="8">
        <f t="shared" si="0"/>
        <v>0</v>
      </c>
      <c r="H35" s="8">
        <f t="shared" si="1"/>
        <v>0</v>
      </c>
      <c r="I35" s="9" t="e">
        <f t="shared" si="2"/>
        <v>#DIV/0!</v>
      </c>
      <c r="J35" s="7"/>
      <c r="K35" s="1">
        <f t="shared" si="16"/>
        <v>0</v>
      </c>
      <c r="M35" s="21">
        <f t="shared" si="17"/>
        <v>41912</v>
      </c>
      <c r="N35" s="19" t="str">
        <f t="shared" si="10"/>
        <v>A35</v>
      </c>
      <c r="O35" s="20">
        <v>14</v>
      </c>
      <c r="P35" s="8">
        <f t="shared" si="11"/>
        <v>2418.9238108058466</v>
      </c>
      <c r="Q35" s="8">
        <f t="shared" si="12"/>
        <v>16.498893480416438</v>
      </c>
      <c r="R35" s="8">
        <f t="shared" si="13"/>
        <v>10.078849211691027</v>
      </c>
      <c r="S35" s="8">
        <f t="shared" si="3"/>
        <v>6.4200442687254107</v>
      </c>
      <c r="T35" s="8">
        <f t="shared" si="4"/>
        <v>2412.503766537121</v>
      </c>
      <c r="U35" s="9" t="e">
        <f t="shared" si="5"/>
        <v>#DIV/0!</v>
      </c>
      <c r="V35" s="7"/>
      <c r="W35" s="34">
        <f t="shared" si="14"/>
        <v>0.05</v>
      </c>
    </row>
    <row r="36" spans="1:23" x14ac:dyDescent="0.2">
      <c r="A36" s="21">
        <f t="shared" si="15"/>
        <v>41943</v>
      </c>
      <c r="B36" s="19" t="str">
        <f t="shared" si="6"/>
        <v>A36</v>
      </c>
      <c r="C36" s="20">
        <v>15</v>
      </c>
      <c r="D36" s="8">
        <f t="shared" si="7"/>
        <v>0</v>
      </c>
      <c r="E36" s="8">
        <f t="shared" si="8"/>
        <v>0</v>
      </c>
      <c r="F36" s="8">
        <f t="shared" si="9"/>
        <v>0</v>
      </c>
      <c r="G36" s="8">
        <f t="shared" si="0"/>
        <v>0</v>
      </c>
      <c r="H36" s="8">
        <f t="shared" si="1"/>
        <v>0</v>
      </c>
      <c r="I36" s="9" t="e">
        <f t="shared" si="2"/>
        <v>#DIV/0!</v>
      </c>
      <c r="J36" s="7"/>
      <c r="K36" s="1">
        <f t="shared" si="16"/>
        <v>0</v>
      </c>
      <c r="M36" s="21">
        <f t="shared" si="17"/>
        <v>41943</v>
      </c>
      <c r="N36" s="19" t="str">
        <f t="shared" si="10"/>
        <v>A36</v>
      </c>
      <c r="O36" s="20">
        <v>15</v>
      </c>
      <c r="P36" s="8">
        <f t="shared" si="11"/>
        <v>2412.503766537121</v>
      </c>
      <c r="Q36" s="8">
        <f t="shared" si="12"/>
        <v>16.498893480416438</v>
      </c>
      <c r="R36" s="8">
        <f t="shared" si="13"/>
        <v>10.052099027238006</v>
      </c>
      <c r="S36" s="8">
        <f t="shared" si="3"/>
        <v>6.4467944531784322</v>
      </c>
      <c r="T36" s="8">
        <f t="shared" si="4"/>
        <v>2406.0569720839426</v>
      </c>
      <c r="U36" s="9" t="e">
        <f t="shared" si="5"/>
        <v>#DIV/0!</v>
      </c>
      <c r="V36" s="7"/>
      <c r="W36" s="34">
        <f t="shared" si="14"/>
        <v>0.05</v>
      </c>
    </row>
    <row r="37" spans="1:23" x14ac:dyDescent="0.2">
      <c r="A37" s="21">
        <f t="shared" si="15"/>
        <v>41973</v>
      </c>
      <c r="B37" s="19" t="str">
        <f t="shared" si="6"/>
        <v>A37</v>
      </c>
      <c r="C37" s="20">
        <v>16</v>
      </c>
      <c r="D37" s="8">
        <f t="shared" si="7"/>
        <v>0</v>
      </c>
      <c r="E37" s="8">
        <f t="shared" si="8"/>
        <v>0</v>
      </c>
      <c r="F37" s="8">
        <f t="shared" si="9"/>
        <v>0</v>
      </c>
      <c r="G37" s="8">
        <f t="shared" si="0"/>
        <v>0</v>
      </c>
      <c r="H37" s="8">
        <f t="shared" si="1"/>
        <v>0</v>
      </c>
      <c r="I37" s="9" t="e">
        <f t="shared" si="2"/>
        <v>#DIV/0!</v>
      </c>
      <c r="J37" s="7"/>
      <c r="K37" s="1">
        <f t="shared" si="16"/>
        <v>0</v>
      </c>
      <c r="M37" s="21">
        <f t="shared" si="17"/>
        <v>41973</v>
      </c>
      <c r="N37" s="19" t="str">
        <f t="shared" si="10"/>
        <v>A37</v>
      </c>
      <c r="O37" s="20">
        <v>16</v>
      </c>
      <c r="P37" s="8">
        <f t="shared" si="11"/>
        <v>2406.0569720839426</v>
      </c>
      <c r="Q37" s="8">
        <f t="shared" si="12"/>
        <v>16.498893480416434</v>
      </c>
      <c r="R37" s="8">
        <f t="shared" si="13"/>
        <v>10.025237383683095</v>
      </c>
      <c r="S37" s="8">
        <f t="shared" si="3"/>
        <v>6.4736560967333396</v>
      </c>
      <c r="T37" s="8">
        <f t="shared" si="4"/>
        <v>2399.5833159872091</v>
      </c>
      <c r="U37" s="9" t="e">
        <f t="shared" si="5"/>
        <v>#DIV/0!</v>
      </c>
      <c r="V37" s="7"/>
      <c r="W37" s="34">
        <f t="shared" si="14"/>
        <v>0.05</v>
      </c>
    </row>
    <row r="38" spans="1:23" x14ac:dyDescent="0.2">
      <c r="A38" s="21">
        <f t="shared" si="15"/>
        <v>42004</v>
      </c>
      <c r="B38" s="19" t="str">
        <f t="shared" si="6"/>
        <v>A38</v>
      </c>
      <c r="C38" s="20">
        <v>17</v>
      </c>
      <c r="D38" s="8">
        <f t="shared" si="7"/>
        <v>0</v>
      </c>
      <c r="E38" s="8">
        <f t="shared" si="8"/>
        <v>0</v>
      </c>
      <c r="F38" s="8">
        <f t="shared" si="9"/>
        <v>0</v>
      </c>
      <c r="G38" s="8">
        <f t="shared" si="0"/>
        <v>0</v>
      </c>
      <c r="H38" s="8">
        <f t="shared" si="1"/>
        <v>0</v>
      </c>
      <c r="I38" s="9" t="e">
        <f t="shared" si="2"/>
        <v>#DIV/0!</v>
      </c>
      <c r="J38" s="7"/>
      <c r="K38" s="1">
        <f t="shared" si="16"/>
        <v>0</v>
      </c>
      <c r="M38" s="21">
        <f t="shared" si="17"/>
        <v>42004</v>
      </c>
      <c r="N38" s="19" t="str">
        <f t="shared" si="10"/>
        <v>A38</v>
      </c>
      <c r="O38" s="20">
        <v>17</v>
      </c>
      <c r="P38" s="8">
        <f t="shared" si="11"/>
        <v>2399.5833159872091</v>
      </c>
      <c r="Q38" s="8">
        <f t="shared" si="12"/>
        <v>16.498893480416434</v>
      </c>
      <c r="R38" s="8">
        <f t="shared" si="13"/>
        <v>9.9982638166133722</v>
      </c>
      <c r="S38" s="8">
        <f t="shared" si="3"/>
        <v>6.5006296638030623</v>
      </c>
      <c r="T38" s="8">
        <f t="shared" si="4"/>
        <v>2393.0826863234061</v>
      </c>
      <c r="U38" s="9" t="e">
        <f t="shared" si="5"/>
        <v>#DIV/0!</v>
      </c>
      <c r="V38" s="7"/>
      <c r="W38" s="34">
        <f t="shared" si="14"/>
        <v>0.05</v>
      </c>
    </row>
    <row r="39" spans="1:23" x14ac:dyDescent="0.2">
      <c r="A39" s="21">
        <f t="shared" si="15"/>
        <v>42035</v>
      </c>
      <c r="B39" s="19" t="str">
        <f t="shared" si="6"/>
        <v>A39</v>
      </c>
      <c r="C39" s="20">
        <v>18</v>
      </c>
      <c r="D39" s="8">
        <f t="shared" si="7"/>
        <v>0</v>
      </c>
      <c r="E39" s="8">
        <f t="shared" si="8"/>
        <v>0</v>
      </c>
      <c r="F39" s="8">
        <f t="shared" si="9"/>
        <v>0</v>
      </c>
      <c r="G39" s="8">
        <f t="shared" si="0"/>
        <v>0</v>
      </c>
      <c r="H39" s="8">
        <f t="shared" si="1"/>
        <v>0</v>
      </c>
      <c r="I39" s="9" t="e">
        <f t="shared" si="2"/>
        <v>#DIV/0!</v>
      </c>
      <c r="J39" s="7"/>
      <c r="K39" s="1">
        <f t="shared" si="16"/>
        <v>0</v>
      </c>
      <c r="M39" s="21">
        <f t="shared" si="17"/>
        <v>42035</v>
      </c>
      <c r="N39" s="19" t="str">
        <f t="shared" si="10"/>
        <v>A39</v>
      </c>
      <c r="O39" s="20">
        <v>18</v>
      </c>
      <c r="P39" s="8">
        <f t="shared" si="11"/>
        <v>2393.0826863234061</v>
      </c>
      <c r="Q39" s="8">
        <f t="shared" si="12"/>
        <v>16.498893480416438</v>
      </c>
      <c r="R39" s="8">
        <f t="shared" si="13"/>
        <v>9.9711778596808589</v>
      </c>
      <c r="S39" s="8">
        <f t="shared" si="3"/>
        <v>6.5277156207355791</v>
      </c>
      <c r="T39" s="8">
        <f t="shared" si="4"/>
        <v>2386.5549707026703</v>
      </c>
      <c r="U39" s="9" t="e">
        <f t="shared" si="5"/>
        <v>#DIV/0!</v>
      </c>
      <c r="V39" s="7"/>
      <c r="W39" s="34">
        <f t="shared" si="14"/>
        <v>0.05</v>
      </c>
    </row>
    <row r="40" spans="1:23" x14ac:dyDescent="0.2">
      <c r="A40" s="21">
        <f t="shared" si="15"/>
        <v>42063</v>
      </c>
      <c r="B40" s="19" t="str">
        <f t="shared" si="6"/>
        <v>A40</v>
      </c>
      <c r="C40" s="20">
        <v>19</v>
      </c>
      <c r="D40" s="8">
        <f t="shared" si="7"/>
        <v>0</v>
      </c>
      <c r="E40" s="8">
        <f t="shared" si="8"/>
        <v>0</v>
      </c>
      <c r="F40" s="8">
        <f t="shared" si="9"/>
        <v>0</v>
      </c>
      <c r="G40" s="8">
        <f t="shared" si="0"/>
        <v>0</v>
      </c>
      <c r="H40" s="8">
        <f t="shared" si="1"/>
        <v>0</v>
      </c>
      <c r="I40" s="9" t="e">
        <f t="shared" si="2"/>
        <v>#DIV/0!</v>
      </c>
      <c r="J40" s="7"/>
      <c r="K40" s="1">
        <f t="shared" si="16"/>
        <v>0</v>
      </c>
      <c r="M40" s="21">
        <f t="shared" si="17"/>
        <v>42063</v>
      </c>
      <c r="N40" s="19" t="str">
        <f t="shared" si="10"/>
        <v>A40</v>
      </c>
      <c r="O40" s="20">
        <v>19</v>
      </c>
      <c r="P40" s="8">
        <f t="shared" si="11"/>
        <v>2386.5549707026703</v>
      </c>
      <c r="Q40" s="8">
        <f t="shared" si="12"/>
        <v>16.498893480416434</v>
      </c>
      <c r="R40" s="8">
        <f t="shared" si="13"/>
        <v>9.9439790445944602</v>
      </c>
      <c r="S40" s="8">
        <f t="shared" si="3"/>
        <v>6.5549144358219742</v>
      </c>
      <c r="T40" s="8">
        <f t="shared" si="4"/>
        <v>2380.0000562668483</v>
      </c>
      <c r="U40" s="9" t="e">
        <f t="shared" si="5"/>
        <v>#DIV/0!</v>
      </c>
      <c r="V40" s="7"/>
      <c r="W40" s="34">
        <f t="shared" si="14"/>
        <v>0.05</v>
      </c>
    </row>
    <row r="41" spans="1:23" x14ac:dyDescent="0.2">
      <c r="A41" s="21">
        <f t="shared" si="15"/>
        <v>42094</v>
      </c>
      <c r="B41" s="19" t="str">
        <f t="shared" si="6"/>
        <v>A41</v>
      </c>
      <c r="C41" s="20">
        <v>20</v>
      </c>
      <c r="D41" s="8">
        <f t="shared" si="7"/>
        <v>0</v>
      </c>
      <c r="E41" s="8">
        <f t="shared" si="8"/>
        <v>0</v>
      </c>
      <c r="F41" s="8">
        <f t="shared" si="9"/>
        <v>0</v>
      </c>
      <c r="G41" s="8">
        <f t="shared" si="0"/>
        <v>0</v>
      </c>
      <c r="H41" s="8">
        <f t="shared" si="1"/>
        <v>0</v>
      </c>
      <c r="I41" s="9" t="e">
        <f t="shared" si="2"/>
        <v>#DIV/0!</v>
      </c>
      <c r="J41" s="7"/>
      <c r="K41" s="1">
        <f t="shared" si="16"/>
        <v>0</v>
      </c>
      <c r="M41" s="21">
        <f t="shared" si="17"/>
        <v>42094</v>
      </c>
      <c r="N41" s="19" t="str">
        <f t="shared" si="10"/>
        <v>A41</v>
      </c>
      <c r="O41" s="20">
        <v>20</v>
      </c>
      <c r="P41" s="8">
        <f t="shared" si="11"/>
        <v>2380.0000562668483</v>
      </c>
      <c r="Q41" s="8">
        <f t="shared" si="12"/>
        <v>16.498893480416434</v>
      </c>
      <c r="R41" s="8">
        <f t="shared" si="13"/>
        <v>9.9166669011118689</v>
      </c>
      <c r="S41" s="8">
        <f t="shared" si="3"/>
        <v>6.5822265793045656</v>
      </c>
      <c r="T41" s="8">
        <f t="shared" si="4"/>
        <v>2373.4178296875439</v>
      </c>
      <c r="U41" s="9" t="e">
        <f t="shared" si="5"/>
        <v>#DIV/0!</v>
      </c>
      <c r="V41" s="7"/>
      <c r="W41" s="34">
        <f t="shared" si="14"/>
        <v>0.05</v>
      </c>
    </row>
    <row r="42" spans="1:23" x14ac:dyDescent="0.2">
      <c r="A42" s="21">
        <f t="shared" si="15"/>
        <v>42124</v>
      </c>
      <c r="B42" s="19" t="str">
        <f t="shared" si="6"/>
        <v>A42</v>
      </c>
      <c r="C42" s="20">
        <v>21</v>
      </c>
      <c r="D42" s="8">
        <f t="shared" si="7"/>
        <v>0</v>
      </c>
      <c r="E42" s="8">
        <f t="shared" si="8"/>
        <v>0</v>
      </c>
      <c r="F42" s="8">
        <f t="shared" si="9"/>
        <v>0</v>
      </c>
      <c r="G42" s="8">
        <f t="shared" si="0"/>
        <v>0</v>
      </c>
      <c r="H42" s="8">
        <f t="shared" si="1"/>
        <v>0</v>
      </c>
      <c r="I42" s="9" t="e">
        <f t="shared" si="2"/>
        <v>#DIV/0!</v>
      </c>
      <c r="J42" s="7"/>
      <c r="K42" s="1">
        <f t="shared" si="16"/>
        <v>0</v>
      </c>
      <c r="M42" s="21">
        <f t="shared" si="17"/>
        <v>42124</v>
      </c>
      <c r="N42" s="19" t="str">
        <f t="shared" si="10"/>
        <v>A42</v>
      </c>
      <c r="O42" s="20">
        <v>21</v>
      </c>
      <c r="P42" s="8">
        <f t="shared" si="11"/>
        <v>2373.4178296875439</v>
      </c>
      <c r="Q42" s="8">
        <f t="shared" si="12"/>
        <v>16.498893480416438</v>
      </c>
      <c r="R42" s="8">
        <f t="shared" si="13"/>
        <v>9.8892409570314328</v>
      </c>
      <c r="S42" s="8">
        <f t="shared" si="3"/>
        <v>6.6096525233850052</v>
      </c>
      <c r="T42" s="8">
        <f t="shared" si="4"/>
        <v>2366.8081771641587</v>
      </c>
      <c r="U42" s="9" t="e">
        <f t="shared" si="5"/>
        <v>#DIV/0!</v>
      </c>
      <c r="V42" s="7"/>
      <c r="W42" s="34">
        <f t="shared" si="14"/>
        <v>0.05</v>
      </c>
    </row>
    <row r="43" spans="1:23" x14ac:dyDescent="0.2">
      <c r="A43" s="21">
        <f t="shared" si="15"/>
        <v>42155</v>
      </c>
      <c r="B43" s="19" t="str">
        <f t="shared" si="6"/>
        <v>A43</v>
      </c>
      <c r="C43" s="20">
        <v>22</v>
      </c>
      <c r="D43" s="8">
        <f t="shared" si="7"/>
        <v>0</v>
      </c>
      <c r="E43" s="8">
        <f t="shared" si="8"/>
        <v>0</v>
      </c>
      <c r="F43" s="8">
        <f t="shared" si="9"/>
        <v>0</v>
      </c>
      <c r="G43" s="8">
        <f t="shared" si="0"/>
        <v>0</v>
      </c>
      <c r="H43" s="8">
        <f t="shared" si="1"/>
        <v>0</v>
      </c>
      <c r="I43" s="9" t="e">
        <f t="shared" si="2"/>
        <v>#DIV/0!</v>
      </c>
      <c r="J43" s="7"/>
      <c r="K43" s="1">
        <f t="shared" si="16"/>
        <v>0</v>
      </c>
      <c r="M43" s="21">
        <f t="shared" si="17"/>
        <v>42155</v>
      </c>
      <c r="N43" s="19" t="str">
        <f t="shared" si="10"/>
        <v>A43</v>
      </c>
      <c r="O43" s="20">
        <v>22</v>
      </c>
      <c r="P43" s="8">
        <f t="shared" si="11"/>
        <v>2366.8081771641587</v>
      </c>
      <c r="Q43" s="8">
        <f t="shared" si="12"/>
        <v>16.498893480416434</v>
      </c>
      <c r="R43" s="8">
        <f t="shared" si="13"/>
        <v>9.8617007381839947</v>
      </c>
      <c r="S43" s="8">
        <f t="shared" si="3"/>
        <v>6.6371927422324397</v>
      </c>
      <c r="T43" s="8">
        <f t="shared" si="4"/>
        <v>2360.1709844219263</v>
      </c>
      <c r="U43" s="9" t="e">
        <f t="shared" si="5"/>
        <v>#DIV/0!</v>
      </c>
      <c r="V43" s="7"/>
      <c r="W43" s="34">
        <f t="shared" si="14"/>
        <v>0.05</v>
      </c>
    </row>
    <row r="44" spans="1:23" x14ac:dyDescent="0.2">
      <c r="A44" s="21">
        <f t="shared" si="15"/>
        <v>42185</v>
      </c>
      <c r="B44" s="19" t="str">
        <f t="shared" si="6"/>
        <v>A44</v>
      </c>
      <c r="C44" s="20">
        <v>23</v>
      </c>
      <c r="D44" s="8">
        <f t="shared" si="7"/>
        <v>0</v>
      </c>
      <c r="E44" s="8">
        <f t="shared" si="8"/>
        <v>0</v>
      </c>
      <c r="F44" s="8">
        <f t="shared" si="9"/>
        <v>0</v>
      </c>
      <c r="G44" s="8">
        <f t="shared" si="0"/>
        <v>0</v>
      </c>
      <c r="H44" s="8">
        <f t="shared" si="1"/>
        <v>0</v>
      </c>
      <c r="I44" s="9" t="e">
        <f t="shared" si="2"/>
        <v>#DIV/0!</v>
      </c>
      <c r="J44" s="7"/>
      <c r="K44" s="1">
        <f t="shared" si="16"/>
        <v>0</v>
      </c>
      <c r="M44" s="21">
        <f t="shared" si="17"/>
        <v>42185</v>
      </c>
      <c r="N44" s="19" t="str">
        <f t="shared" si="10"/>
        <v>A44</v>
      </c>
      <c r="O44" s="20">
        <v>23</v>
      </c>
      <c r="P44" s="8">
        <f t="shared" si="11"/>
        <v>2360.1709844219263</v>
      </c>
      <c r="Q44" s="8">
        <f t="shared" si="12"/>
        <v>16.498893480416434</v>
      </c>
      <c r="R44" s="8">
        <f t="shared" si="13"/>
        <v>9.8340457684246925</v>
      </c>
      <c r="S44" s="8">
        <f t="shared" si="3"/>
        <v>6.664847711991742</v>
      </c>
      <c r="T44" s="8">
        <f t="shared" si="4"/>
        <v>2353.5061367099347</v>
      </c>
      <c r="U44" s="9" t="e">
        <f t="shared" si="5"/>
        <v>#DIV/0!</v>
      </c>
      <c r="V44" s="7"/>
      <c r="W44" s="34">
        <f t="shared" si="14"/>
        <v>0.05</v>
      </c>
    </row>
    <row r="45" spans="1:23" x14ac:dyDescent="0.2">
      <c r="A45" s="21">
        <f t="shared" si="15"/>
        <v>42216</v>
      </c>
      <c r="B45" s="19" t="str">
        <f t="shared" si="6"/>
        <v>A45</v>
      </c>
      <c r="C45" s="20">
        <v>24</v>
      </c>
      <c r="D45" s="8">
        <f t="shared" si="7"/>
        <v>0</v>
      </c>
      <c r="E45" s="8">
        <f t="shared" si="8"/>
        <v>0</v>
      </c>
      <c r="F45" s="8">
        <f t="shared" si="9"/>
        <v>0</v>
      </c>
      <c r="G45" s="8">
        <f t="shared" si="0"/>
        <v>0</v>
      </c>
      <c r="H45" s="8">
        <f t="shared" si="1"/>
        <v>0</v>
      </c>
      <c r="I45" s="9" t="e">
        <f t="shared" si="2"/>
        <v>#DIV/0!</v>
      </c>
      <c r="J45" s="7"/>
      <c r="K45" s="1">
        <f t="shared" si="16"/>
        <v>0</v>
      </c>
      <c r="M45" s="21">
        <f t="shared" si="17"/>
        <v>42216</v>
      </c>
      <c r="N45" s="19" t="str">
        <f t="shared" si="10"/>
        <v>A45</v>
      </c>
      <c r="O45" s="20">
        <v>24</v>
      </c>
      <c r="P45" s="8">
        <f t="shared" si="11"/>
        <v>2353.5061367099347</v>
      </c>
      <c r="Q45" s="8">
        <f>IF($P$15+1-O45=0,0,IF($P$18="Beginning",PMT(W45/12,$P$15+1-O45,-$P45,0,1),PMT(W45/12,$P$15+1-O45,-$P45,0,0)))</f>
        <v>16.498893480416434</v>
      </c>
      <c r="R45" s="8">
        <f t="shared" si="13"/>
        <v>9.806275569624729</v>
      </c>
      <c r="S45" s="8">
        <f t="shared" si="3"/>
        <v>6.6926179107917054</v>
      </c>
      <c r="T45" s="8">
        <f t="shared" si="4"/>
        <v>2346.8135187991429</v>
      </c>
      <c r="U45" s="9" t="e">
        <f t="shared" si="5"/>
        <v>#DIV/0!</v>
      </c>
      <c r="V45" s="7"/>
      <c r="W45" s="34">
        <f t="shared" si="14"/>
        <v>0.05</v>
      </c>
    </row>
    <row r="46" spans="1:23" x14ac:dyDescent="0.2">
      <c r="A46" s="21">
        <f t="shared" si="15"/>
        <v>42247</v>
      </c>
      <c r="B46" s="19" t="str">
        <f t="shared" si="6"/>
        <v>A46</v>
      </c>
      <c r="C46" s="20">
        <v>25</v>
      </c>
      <c r="D46" s="8">
        <f t="shared" si="7"/>
        <v>0</v>
      </c>
      <c r="E46" s="8">
        <f t="shared" si="8"/>
        <v>0</v>
      </c>
      <c r="F46" s="8">
        <f t="shared" si="9"/>
        <v>0</v>
      </c>
      <c r="G46" s="8">
        <f t="shared" si="0"/>
        <v>0</v>
      </c>
      <c r="H46" s="8">
        <f t="shared" si="1"/>
        <v>0</v>
      </c>
      <c r="I46" s="9" t="e">
        <f t="shared" si="2"/>
        <v>#DIV/0!</v>
      </c>
      <c r="J46" s="7"/>
      <c r="K46" s="1">
        <f t="shared" si="16"/>
        <v>0</v>
      </c>
      <c r="M46" s="21">
        <f t="shared" si="17"/>
        <v>42247</v>
      </c>
      <c r="N46" s="19" t="str">
        <f t="shared" si="10"/>
        <v>A46</v>
      </c>
      <c r="O46" s="20">
        <v>25</v>
      </c>
      <c r="P46" s="8">
        <f t="shared" si="11"/>
        <v>2346.8135187991429</v>
      </c>
      <c r="Q46" s="8">
        <f t="shared" si="12"/>
        <v>16.498893480416434</v>
      </c>
      <c r="R46" s="8">
        <f t="shared" si="13"/>
        <v>9.7783896616630965</v>
      </c>
      <c r="S46" s="8">
        <f t="shared" si="3"/>
        <v>6.7205038187533379</v>
      </c>
      <c r="T46" s="8">
        <f t="shared" si="4"/>
        <v>2340.0930149803894</v>
      </c>
      <c r="U46" s="9" t="e">
        <f t="shared" si="5"/>
        <v>#DIV/0!</v>
      </c>
      <c r="V46" s="7"/>
      <c r="W46" s="34">
        <f t="shared" si="14"/>
        <v>0.05</v>
      </c>
    </row>
    <row r="47" spans="1:23" x14ac:dyDescent="0.2">
      <c r="A47" s="21">
        <f t="shared" si="15"/>
        <v>42277</v>
      </c>
      <c r="B47" s="19" t="str">
        <f t="shared" si="6"/>
        <v>A47</v>
      </c>
      <c r="C47" s="20">
        <v>26</v>
      </c>
      <c r="D47" s="8">
        <f t="shared" si="7"/>
        <v>0</v>
      </c>
      <c r="E47" s="8">
        <f t="shared" si="8"/>
        <v>0</v>
      </c>
      <c r="F47" s="8">
        <f t="shared" si="9"/>
        <v>0</v>
      </c>
      <c r="G47" s="8">
        <f t="shared" si="0"/>
        <v>0</v>
      </c>
      <c r="H47" s="8">
        <f t="shared" si="1"/>
        <v>0</v>
      </c>
      <c r="I47" s="9" t="e">
        <f t="shared" si="2"/>
        <v>#DIV/0!</v>
      </c>
      <c r="J47" s="7"/>
      <c r="K47" s="1">
        <f t="shared" si="16"/>
        <v>0</v>
      </c>
      <c r="M47" s="21">
        <f t="shared" si="17"/>
        <v>42277</v>
      </c>
      <c r="N47" s="19" t="str">
        <f t="shared" si="10"/>
        <v>A47</v>
      </c>
      <c r="O47" s="20">
        <v>26</v>
      </c>
      <c r="P47" s="8">
        <f t="shared" si="11"/>
        <v>2340.0930149803894</v>
      </c>
      <c r="Q47" s="8">
        <f t="shared" si="12"/>
        <v>16.498893480416431</v>
      </c>
      <c r="R47" s="8">
        <f t="shared" si="13"/>
        <v>9.7503875624182896</v>
      </c>
      <c r="S47" s="8">
        <f t="shared" si="3"/>
        <v>6.7485059179981413</v>
      </c>
      <c r="T47" s="8">
        <f t="shared" si="4"/>
        <v>2333.3445090623914</v>
      </c>
      <c r="U47" s="9" t="e">
        <f t="shared" si="5"/>
        <v>#DIV/0!</v>
      </c>
      <c r="V47" s="7"/>
      <c r="W47" s="34">
        <f t="shared" si="14"/>
        <v>0.05</v>
      </c>
    </row>
    <row r="48" spans="1:23" x14ac:dyDescent="0.2">
      <c r="A48" s="21">
        <f t="shared" si="15"/>
        <v>42308</v>
      </c>
      <c r="B48" s="19" t="str">
        <f t="shared" si="6"/>
        <v>A48</v>
      </c>
      <c r="C48" s="20">
        <v>27</v>
      </c>
      <c r="D48" s="8">
        <f t="shared" si="7"/>
        <v>0</v>
      </c>
      <c r="E48" s="8">
        <f t="shared" si="8"/>
        <v>0</v>
      </c>
      <c r="F48" s="8">
        <f t="shared" si="9"/>
        <v>0</v>
      </c>
      <c r="G48" s="8">
        <f t="shared" si="0"/>
        <v>0</v>
      </c>
      <c r="H48" s="8">
        <f t="shared" si="1"/>
        <v>0</v>
      </c>
      <c r="I48" s="9" t="e">
        <f t="shared" si="2"/>
        <v>#DIV/0!</v>
      </c>
      <c r="J48" s="7"/>
      <c r="K48" s="1">
        <f t="shared" si="16"/>
        <v>0</v>
      </c>
      <c r="M48" s="21">
        <f t="shared" si="17"/>
        <v>42308</v>
      </c>
      <c r="N48" s="19" t="str">
        <f t="shared" si="10"/>
        <v>A48</v>
      </c>
      <c r="O48" s="20">
        <v>27</v>
      </c>
      <c r="P48" s="8">
        <f t="shared" si="11"/>
        <v>2333.3445090623914</v>
      </c>
      <c r="Q48" s="8">
        <f t="shared" si="12"/>
        <v>16.498893480416431</v>
      </c>
      <c r="R48" s="8">
        <f t="shared" si="13"/>
        <v>9.7222687877599636</v>
      </c>
      <c r="S48" s="8">
        <f t="shared" si="3"/>
        <v>6.7766246926564673</v>
      </c>
      <c r="T48" s="8">
        <f t="shared" si="4"/>
        <v>2326.5678843697351</v>
      </c>
      <c r="U48" s="9" t="e">
        <f t="shared" si="5"/>
        <v>#DIV/0!</v>
      </c>
      <c r="V48" s="7"/>
      <c r="W48" s="34">
        <f t="shared" si="14"/>
        <v>0.05</v>
      </c>
    </row>
    <row r="49" spans="1:23" x14ac:dyDescent="0.2">
      <c r="A49" s="21">
        <f t="shared" si="15"/>
        <v>42338</v>
      </c>
      <c r="B49" s="19" t="str">
        <f t="shared" si="6"/>
        <v>A49</v>
      </c>
      <c r="C49" s="20">
        <v>28</v>
      </c>
      <c r="D49" s="8">
        <f t="shared" si="7"/>
        <v>0</v>
      </c>
      <c r="E49" s="8">
        <f t="shared" si="8"/>
        <v>0</v>
      </c>
      <c r="F49" s="8">
        <f t="shared" si="9"/>
        <v>0</v>
      </c>
      <c r="G49" s="8">
        <f t="shared" si="0"/>
        <v>0</v>
      </c>
      <c r="H49" s="8">
        <f t="shared" si="1"/>
        <v>0</v>
      </c>
      <c r="I49" s="9" t="e">
        <f t="shared" si="2"/>
        <v>#DIV/0!</v>
      </c>
      <c r="J49" s="7"/>
      <c r="K49" s="1">
        <f t="shared" si="16"/>
        <v>0</v>
      </c>
      <c r="M49" s="21">
        <f t="shared" si="17"/>
        <v>42338</v>
      </c>
      <c r="N49" s="19" t="str">
        <f t="shared" si="10"/>
        <v>A49</v>
      </c>
      <c r="O49" s="20">
        <v>28</v>
      </c>
      <c r="P49" s="8">
        <f t="shared" si="11"/>
        <v>2326.5678843697351</v>
      </c>
      <c r="Q49" s="8">
        <f>IF($P$15+1-O49=0,0,IF($P$18="Beginning",PMT(W49/12,$P$15+1-O49,-$P49,0,1),PMT(W49/12,$P$15+1-O49,-$P49,0,0)))</f>
        <v>16.498893480416434</v>
      </c>
      <c r="R49" s="8">
        <f t="shared" si="13"/>
        <v>9.6940328515405643</v>
      </c>
      <c r="S49" s="8">
        <f t="shared" si="3"/>
        <v>6.8048606288758702</v>
      </c>
      <c r="T49" s="8">
        <f t="shared" si="4"/>
        <v>2319.7630237408594</v>
      </c>
      <c r="U49" s="9" t="e">
        <f t="shared" si="5"/>
        <v>#DIV/0!</v>
      </c>
      <c r="V49" s="7"/>
      <c r="W49" s="34">
        <f t="shared" si="14"/>
        <v>0.05</v>
      </c>
    </row>
    <row r="50" spans="1:23" x14ac:dyDescent="0.2">
      <c r="A50" s="21">
        <f t="shared" si="15"/>
        <v>42369</v>
      </c>
      <c r="B50" s="19" t="str">
        <f t="shared" si="6"/>
        <v>A50</v>
      </c>
      <c r="C50" s="20">
        <v>29</v>
      </c>
      <c r="D50" s="8">
        <f t="shared" si="7"/>
        <v>0</v>
      </c>
      <c r="E50" s="8">
        <f t="shared" si="8"/>
        <v>0</v>
      </c>
      <c r="F50" s="8">
        <f t="shared" si="9"/>
        <v>0</v>
      </c>
      <c r="G50" s="8">
        <f t="shared" si="0"/>
        <v>0</v>
      </c>
      <c r="H50" s="8">
        <f t="shared" si="1"/>
        <v>0</v>
      </c>
      <c r="I50" s="9" t="e">
        <f t="shared" si="2"/>
        <v>#DIV/0!</v>
      </c>
      <c r="J50" s="7"/>
      <c r="K50" s="1">
        <f t="shared" si="16"/>
        <v>0</v>
      </c>
      <c r="M50" s="21">
        <f t="shared" si="17"/>
        <v>42369</v>
      </c>
      <c r="N50" s="19" t="str">
        <f t="shared" si="10"/>
        <v>A50</v>
      </c>
      <c r="O50" s="20">
        <v>29</v>
      </c>
      <c r="P50" s="8">
        <f t="shared" si="11"/>
        <v>2319.7630237408594</v>
      </c>
      <c r="Q50" s="8">
        <f t="shared" si="12"/>
        <v>16.498893480416434</v>
      </c>
      <c r="R50" s="8">
        <f t="shared" si="13"/>
        <v>9.665679265586915</v>
      </c>
      <c r="S50" s="8">
        <f t="shared" si="3"/>
        <v>6.8332142148295194</v>
      </c>
      <c r="T50" s="8">
        <f t="shared" si="4"/>
        <v>2312.9298095260297</v>
      </c>
      <c r="U50" s="9" t="e">
        <f t="shared" si="5"/>
        <v>#DIV/0!</v>
      </c>
      <c r="V50" s="7"/>
      <c r="W50" s="34">
        <f t="shared" si="14"/>
        <v>0.05</v>
      </c>
    </row>
    <row r="51" spans="1:23" x14ac:dyDescent="0.2">
      <c r="A51" s="21">
        <f t="shared" si="15"/>
        <v>42400</v>
      </c>
      <c r="B51" s="19" t="str">
        <f t="shared" si="6"/>
        <v>A51</v>
      </c>
      <c r="C51" s="20">
        <v>30</v>
      </c>
      <c r="D51" s="8">
        <f t="shared" si="7"/>
        <v>0</v>
      </c>
      <c r="E51" s="8">
        <f t="shared" si="8"/>
        <v>0</v>
      </c>
      <c r="F51" s="8">
        <f t="shared" si="9"/>
        <v>0</v>
      </c>
      <c r="G51" s="8">
        <f t="shared" si="0"/>
        <v>0</v>
      </c>
      <c r="H51" s="8">
        <f t="shared" si="1"/>
        <v>0</v>
      </c>
      <c r="I51" s="9" t="e">
        <f t="shared" si="2"/>
        <v>#DIV/0!</v>
      </c>
      <c r="J51" s="7"/>
      <c r="K51" s="1">
        <f t="shared" si="16"/>
        <v>0</v>
      </c>
      <c r="M51" s="21">
        <f t="shared" si="17"/>
        <v>42400</v>
      </c>
      <c r="N51" s="19" t="str">
        <f t="shared" si="10"/>
        <v>A51</v>
      </c>
      <c r="O51" s="20">
        <v>30</v>
      </c>
      <c r="P51" s="8">
        <f t="shared" si="11"/>
        <v>2312.9298095260297</v>
      </c>
      <c r="Q51" s="8">
        <f t="shared" si="12"/>
        <v>16.498893480416434</v>
      </c>
      <c r="R51" s="8">
        <f t="shared" si="13"/>
        <v>9.6372075396917918</v>
      </c>
      <c r="S51" s="8">
        <f t="shared" si="3"/>
        <v>6.8616859407246427</v>
      </c>
      <c r="T51" s="8">
        <f t="shared" si="4"/>
        <v>2306.0681235853049</v>
      </c>
      <c r="U51" s="9" t="e">
        <f t="shared" si="5"/>
        <v>#DIV/0!</v>
      </c>
      <c r="V51" s="7"/>
      <c r="W51" s="34">
        <f t="shared" si="14"/>
        <v>0.05</v>
      </c>
    </row>
    <row r="52" spans="1:23" x14ac:dyDescent="0.2">
      <c r="A52" s="21">
        <f t="shared" si="15"/>
        <v>42429</v>
      </c>
      <c r="B52" s="19" t="str">
        <f t="shared" si="6"/>
        <v>A52</v>
      </c>
      <c r="C52" s="20">
        <v>31</v>
      </c>
      <c r="D52" s="8">
        <f t="shared" si="7"/>
        <v>0</v>
      </c>
      <c r="E52" s="8">
        <f t="shared" si="8"/>
        <v>0</v>
      </c>
      <c r="F52" s="8">
        <f t="shared" si="9"/>
        <v>0</v>
      </c>
      <c r="G52" s="8">
        <f t="shared" si="0"/>
        <v>0</v>
      </c>
      <c r="H52" s="8">
        <f t="shared" si="1"/>
        <v>0</v>
      </c>
      <c r="I52" s="9" t="e">
        <f t="shared" si="2"/>
        <v>#DIV/0!</v>
      </c>
      <c r="J52" s="7"/>
      <c r="K52" s="1">
        <f t="shared" si="16"/>
        <v>0</v>
      </c>
      <c r="M52" s="21">
        <f t="shared" si="17"/>
        <v>42429</v>
      </c>
      <c r="N52" s="19" t="str">
        <f t="shared" si="10"/>
        <v>A52</v>
      </c>
      <c r="O52" s="20">
        <v>31</v>
      </c>
      <c r="P52" s="8">
        <f t="shared" si="11"/>
        <v>2306.0681235853049</v>
      </c>
      <c r="Q52" s="8">
        <f t="shared" si="12"/>
        <v>16.498893480416434</v>
      </c>
      <c r="R52" s="8">
        <f t="shared" si="13"/>
        <v>9.6086171816054371</v>
      </c>
      <c r="S52" s="8">
        <f t="shared" si="3"/>
        <v>6.8902762988109973</v>
      </c>
      <c r="T52" s="8">
        <f t="shared" si="4"/>
        <v>2299.1778472864939</v>
      </c>
      <c r="U52" s="9" t="e">
        <f t="shared" si="5"/>
        <v>#DIV/0!</v>
      </c>
      <c r="V52" s="7"/>
      <c r="W52" s="34">
        <f t="shared" si="14"/>
        <v>0.05</v>
      </c>
    </row>
    <row r="53" spans="1:23" x14ac:dyDescent="0.2">
      <c r="A53" s="21">
        <f t="shared" si="15"/>
        <v>42460</v>
      </c>
      <c r="B53" s="19" t="str">
        <f t="shared" si="6"/>
        <v>A53</v>
      </c>
      <c r="C53" s="20">
        <v>32</v>
      </c>
      <c r="D53" s="8">
        <f t="shared" si="7"/>
        <v>0</v>
      </c>
      <c r="E53" s="8">
        <f t="shared" si="8"/>
        <v>0</v>
      </c>
      <c r="F53" s="8">
        <f t="shared" si="9"/>
        <v>0</v>
      </c>
      <c r="G53" s="8">
        <f t="shared" si="0"/>
        <v>0</v>
      </c>
      <c r="H53" s="8">
        <f t="shared" si="1"/>
        <v>0</v>
      </c>
      <c r="I53" s="9" t="e">
        <f t="shared" si="2"/>
        <v>#DIV/0!</v>
      </c>
      <c r="J53" s="7"/>
      <c r="K53" s="1">
        <f t="shared" si="16"/>
        <v>0</v>
      </c>
      <c r="M53" s="21">
        <f t="shared" si="17"/>
        <v>42460</v>
      </c>
      <c r="N53" s="19" t="str">
        <f t="shared" si="10"/>
        <v>A53</v>
      </c>
      <c r="O53" s="20">
        <v>32</v>
      </c>
      <c r="P53" s="8">
        <f t="shared" si="11"/>
        <v>2299.1778472864939</v>
      </c>
      <c r="Q53" s="8">
        <f t="shared" si="12"/>
        <v>16.498893480416434</v>
      </c>
      <c r="R53" s="8">
        <f t="shared" si="13"/>
        <v>9.5799076970270587</v>
      </c>
      <c r="S53" s="8">
        <f t="shared" si="3"/>
        <v>6.9189857833893758</v>
      </c>
      <c r="T53" s="8">
        <f t="shared" si="4"/>
        <v>2292.2588615031045</v>
      </c>
      <c r="U53" s="9" t="e">
        <f t="shared" si="5"/>
        <v>#DIV/0!</v>
      </c>
      <c r="V53" s="7"/>
      <c r="W53" s="34">
        <f t="shared" si="14"/>
        <v>0.05</v>
      </c>
    </row>
    <row r="54" spans="1:23" x14ac:dyDescent="0.2">
      <c r="A54" s="21">
        <f t="shared" si="15"/>
        <v>42490</v>
      </c>
      <c r="B54" s="19" t="str">
        <f t="shared" si="6"/>
        <v>A54</v>
      </c>
      <c r="C54" s="20">
        <v>33</v>
      </c>
      <c r="D54" s="8">
        <f t="shared" si="7"/>
        <v>0</v>
      </c>
      <c r="E54" s="8">
        <f t="shared" si="8"/>
        <v>0</v>
      </c>
      <c r="F54" s="8">
        <f t="shared" si="9"/>
        <v>0</v>
      </c>
      <c r="G54" s="8">
        <f t="shared" si="0"/>
        <v>0</v>
      </c>
      <c r="H54" s="8">
        <f t="shared" si="1"/>
        <v>0</v>
      </c>
      <c r="I54" s="9" t="e">
        <f t="shared" si="2"/>
        <v>#DIV/0!</v>
      </c>
      <c r="J54" s="7"/>
      <c r="K54" s="1">
        <f t="shared" si="16"/>
        <v>0</v>
      </c>
      <c r="M54" s="21">
        <f t="shared" si="17"/>
        <v>42490</v>
      </c>
      <c r="N54" s="19" t="str">
        <f t="shared" si="10"/>
        <v>A54</v>
      </c>
      <c r="O54" s="20">
        <v>33</v>
      </c>
      <c r="P54" s="8">
        <f t="shared" si="11"/>
        <v>2292.2588615031045</v>
      </c>
      <c r="Q54" s="8">
        <f t="shared" si="12"/>
        <v>16.498893480416431</v>
      </c>
      <c r="R54" s="8">
        <f t="shared" si="13"/>
        <v>9.5510785895962691</v>
      </c>
      <c r="S54" s="8">
        <f t="shared" si="3"/>
        <v>6.9478148908201618</v>
      </c>
      <c r="T54" s="8">
        <f t="shared" si="4"/>
        <v>2285.3110466122844</v>
      </c>
      <c r="U54" s="9" t="e">
        <f t="shared" si="5"/>
        <v>#DIV/0!</v>
      </c>
      <c r="V54" s="7"/>
      <c r="W54" s="34">
        <f t="shared" si="14"/>
        <v>0.05</v>
      </c>
    </row>
    <row r="55" spans="1:23" x14ac:dyDescent="0.2">
      <c r="A55" s="21">
        <f t="shared" si="15"/>
        <v>42521</v>
      </c>
      <c r="B55" s="19" t="str">
        <f t="shared" si="6"/>
        <v>A55</v>
      </c>
      <c r="C55" s="20">
        <v>34</v>
      </c>
      <c r="D55" s="8">
        <f t="shared" si="7"/>
        <v>0</v>
      </c>
      <c r="E55" s="8">
        <f t="shared" si="8"/>
        <v>0</v>
      </c>
      <c r="F55" s="8">
        <f t="shared" si="9"/>
        <v>0</v>
      </c>
      <c r="G55" s="8">
        <f t="shared" si="0"/>
        <v>0</v>
      </c>
      <c r="H55" s="8">
        <f t="shared" si="1"/>
        <v>0</v>
      </c>
      <c r="I55" s="9" t="e">
        <f t="shared" si="2"/>
        <v>#DIV/0!</v>
      </c>
      <c r="J55" s="7"/>
      <c r="K55" s="1">
        <f t="shared" si="16"/>
        <v>0</v>
      </c>
      <c r="M55" s="21">
        <f t="shared" si="17"/>
        <v>42521</v>
      </c>
      <c r="N55" s="19" t="str">
        <f t="shared" si="10"/>
        <v>A55</v>
      </c>
      <c r="O55" s="20">
        <v>34</v>
      </c>
      <c r="P55" s="8">
        <f t="shared" si="11"/>
        <v>2285.3110466122844</v>
      </c>
      <c r="Q55" s="8">
        <f t="shared" si="12"/>
        <v>16.498893480416434</v>
      </c>
      <c r="R55" s="8">
        <f t="shared" si="13"/>
        <v>9.5221293608845183</v>
      </c>
      <c r="S55" s="8">
        <f t="shared" si="3"/>
        <v>6.9767641195319161</v>
      </c>
      <c r="T55" s="8">
        <f t="shared" si="4"/>
        <v>2278.3342824927527</v>
      </c>
      <c r="U55" s="9" t="e">
        <f t="shared" si="5"/>
        <v>#DIV/0!</v>
      </c>
      <c r="V55" s="7"/>
      <c r="W55" s="34">
        <f t="shared" si="14"/>
        <v>0.05</v>
      </c>
    </row>
    <row r="56" spans="1:23" x14ac:dyDescent="0.2">
      <c r="A56" s="21">
        <f t="shared" si="15"/>
        <v>42551</v>
      </c>
      <c r="B56" s="19" t="str">
        <f t="shared" si="6"/>
        <v>A56</v>
      </c>
      <c r="C56" s="20">
        <v>35</v>
      </c>
      <c r="D56" s="8">
        <f t="shared" si="7"/>
        <v>0</v>
      </c>
      <c r="E56" s="8">
        <f t="shared" si="8"/>
        <v>0</v>
      </c>
      <c r="F56" s="8">
        <f t="shared" si="9"/>
        <v>0</v>
      </c>
      <c r="G56" s="8">
        <f t="shared" si="0"/>
        <v>0</v>
      </c>
      <c r="H56" s="8">
        <f t="shared" si="1"/>
        <v>0</v>
      </c>
      <c r="I56" s="9" t="e">
        <f t="shared" si="2"/>
        <v>#DIV/0!</v>
      </c>
      <c r="J56" s="7"/>
      <c r="K56" s="1">
        <f t="shared" si="16"/>
        <v>0</v>
      </c>
      <c r="M56" s="21">
        <f t="shared" si="17"/>
        <v>42551</v>
      </c>
      <c r="N56" s="19" t="str">
        <f t="shared" si="10"/>
        <v>A56</v>
      </c>
      <c r="O56" s="20">
        <v>35</v>
      </c>
      <c r="P56" s="8">
        <f t="shared" si="11"/>
        <v>2278.3342824927527</v>
      </c>
      <c r="Q56" s="8">
        <f t="shared" si="12"/>
        <v>16.498893480416438</v>
      </c>
      <c r="R56" s="8">
        <f t="shared" si="13"/>
        <v>9.4930595103864697</v>
      </c>
      <c r="S56" s="8">
        <f t="shared" si="3"/>
        <v>7.0058339700299683</v>
      </c>
      <c r="T56" s="8">
        <f t="shared" si="4"/>
        <v>2271.3284485227227</v>
      </c>
      <c r="U56" s="9" t="e">
        <f t="shared" si="5"/>
        <v>#DIV/0!</v>
      </c>
      <c r="V56" s="7"/>
      <c r="W56" s="34">
        <f t="shared" si="14"/>
        <v>0.05</v>
      </c>
    </row>
    <row r="57" spans="1:23" x14ac:dyDescent="0.2">
      <c r="A57" s="21">
        <f t="shared" si="15"/>
        <v>42582</v>
      </c>
      <c r="B57" s="19" t="str">
        <f t="shared" si="6"/>
        <v>A57</v>
      </c>
      <c r="C57" s="20">
        <v>36</v>
      </c>
      <c r="D57" s="8">
        <f t="shared" si="7"/>
        <v>0</v>
      </c>
      <c r="E57" s="8">
        <f t="shared" si="8"/>
        <v>0</v>
      </c>
      <c r="F57" s="8">
        <f t="shared" si="9"/>
        <v>0</v>
      </c>
      <c r="G57" s="8">
        <f t="shared" si="0"/>
        <v>0</v>
      </c>
      <c r="H57" s="8">
        <f t="shared" si="1"/>
        <v>0</v>
      </c>
      <c r="I57" s="9" t="e">
        <f t="shared" si="2"/>
        <v>#DIV/0!</v>
      </c>
      <c r="J57" s="7"/>
      <c r="K57" s="1">
        <f t="shared" si="16"/>
        <v>0</v>
      </c>
      <c r="M57" s="21">
        <f t="shared" si="17"/>
        <v>42582</v>
      </c>
      <c r="N57" s="19" t="str">
        <f t="shared" si="10"/>
        <v>A57</v>
      </c>
      <c r="O57" s="20">
        <v>36</v>
      </c>
      <c r="P57" s="8">
        <f t="shared" si="11"/>
        <v>2271.3284485227227</v>
      </c>
      <c r="Q57" s="8">
        <f t="shared" si="12"/>
        <v>16.498893480416434</v>
      </c>
      <c r="R57" s="8">
        <f t="shared" si="13"/>
        <v>9.4638685355113452</v>
      </c>
      <c r="S57" s="8">
        <f t="shared" si="3"/>
        <v>7.0350249449050892</v>
      </c>
      <c r="T57" s="8">
        <f t="shared" si="4"/>
        <v>2264.2934235778175</v>
      </c>
      <c r="U57" s="9" t="e">
        <f t="shared" si="5"/>
        <v>#DIV/0!</v>
      </c>
      <c r="V57" s="7"/>
      <c r="W57" s="34">
        <f t="shared" si="14"/>
        <v>0.05</v>
      </c>
    </row>
    <row r="58" spans="1:23" x14ac:dyDescent="0.2">
      <c r="A58" s="21">
        <f t="shared" si="15"/>
        <v>42613</v>
      </c>
      <c r="B58" s="19" t="str">
        <f t="shared" si="6"/>
        <v>A58</v>
      </c>
      <c r="C58" s="20">
        <v>37</v>
      </c>
      <c r="D58" s="8">
        <f t="shared" si="7"/>
        <v>0</v>
      </c>
      <c r="E58" s="8">
        <f t="shared" si="8"/>
        <v>0</v>
      </c>
      <c r="F58" s="8">
        <f t="shared" si="9"/>
        <v>0</v>
      </c>
      <c r="G58" s="8">
        <f t="shared" si="0"/>
        <v>0</v>
      </c>
      <c r="H58" s="8">
        <f t="shared" si="1"/>
        <v>0</v>
      </c>
      <c r="I58" s="9" t="e">
        <f t="shared" si="2"/>
        <v>#DIV/0!</v>
      </c>
      <c r="J58" s="7"/>
      <c r="K58" s="1">
        <f t="shared" si="16"/>
        <v>0</v>
      </c>
      <c r="M58" s="21">
        <f t="shared" si="17"/>
        <v>42613</v>
      </c>
      <c r="N58" s="19" t="str">
        <f t="shared" si="10"/>
        <v>A58</v>
      </c>
      <c r="O58" s="20">
        <v>37</v>
      </c>
      <c r="P58" s="8">
        <f t="shared" si="11"/>
        <v>2264.2934235778175</v>
      </c>
      <c r="Q58" s="8">
        <f t="shared" si="12"/>
        <v>16.498893480416434</v>
      </c>
      <c r="R58" s="8">
        <f t="shared" si="13"/>
        <v>9.4345559315742396</v>
      </c>
      <c r="S58" s="8">
        <f t="shared" si="3"/>
        <v>7.0643375488421949</v>
      </c>
      <c r="T58" s="8">
        <f t="shared" si="4"/>
        <v>2257.2290860289754</v>
      </c>
      <c r="U58" s="9" t="e">
        <f t="shared" si="5"/>
        <v>#DIV/0!</v>
      </c>
      <c r="V58" s="7"/>
      <c r="W58" s="34">
        <f t="shared" si="14"/>
        <v>0.05</v>
      </c>
    </row>
    <row r="59" spans="1:23" x14ac:dyDescent="0.2">
      <c r="A59" s="21">
        <f t="shared" si="15"/>
        <v>42643</v>
      </c>
      <c r="B59" s="19" t="str">
        <f t="shared" si="6"/>
        <v>A59</v>
      </c>
      <c r="C59" s="20">
        <v>38</v>
      </c>
      <c r="D59" s="8">
        <f t="shared" si="7"/>
        <v>0</v>
      </c>
      <c r="E59" s="8">
        <f t="shared" si="8"/>
        <v>0</v>
      </c>
      <c r="F59" s="8">
        <f t="shared" si="9"/>
        <v>0</v>
      </c>
      <c r="G59" s="8">
        <f t="shared" si="0"/>
        <v>0</v>
      </c>
      <c r="H59" s="8">
        <f t="shared" si="1"/>
        <v>0</v>
      </c>
      <c r="I59" s="9" t="e">
        <f t="shared" si="2"/>
        <v>#DIV/0!</v>
      </c>
      <c r="J59" s="7"/>
      <c r="K59" s="1">
        <f t="shared" si="16"/>
        <v>0</v>
      </c>
      <c r="M59" s="21">
        <f t="shared" si="17"/>
        <v>42643</v>
      </c>
      <c r="N59" s="19" t="str">
        <f t="shared" si="10"/>
        <v>A59</v>
      </c>
      <c r="O59" s="20">
        <v>38</v>
      </c>
      <c r="P59" s="8">
        <f t="shared" si="11"/>
        <v>2257.2290860289754</v>
      </c>
      <c r="Q59" s="8">
        <f t="shared" si="12"/>
        <v>16.498893480416438</v>
      </c>
      <c r="R59" s="8">
        <f t="shared" si="13"/>
        <v>9.4051211917873978</v>
      </c>
      <c r="S59" s="8">
        <f t="shared" si="3"/>
        <v>7.0937722886290402</v>
      </c>
      <c r="T59" s="8">
        <f t="shared" si="4"/>
        <v>2250.1353137403462</v>
      </c>
      <c r="U59" s="9" t="e">
        <f t="shared" si="5"/>
        <v>#DIV/0!</v>
      </c>
      <c r="V59" s="7"/>
      <c r="W59" s="34">
        <f t="shared" si="14"/>
        <v>0.05</v>
      </c>
    </row>
    <row r="60" spans="1:23" x14ac:dyDescent="0.2">
      <c r="A60" s="21">
        <f t="shared" si="15"/>
        <v>42674</v>
      </c>
      <c r="B60" s="19" t="str">
        <f t="shared" si="6"/>
        <v>A60</v>
      </c>
      <c r="C60" s="20">
        <v>39</v>
      </c>
      <c r="D60" s="8">
        <f t="shared" si="7"/>
        <v>0</v>
      </c>
      <c r="E60" s="8">
        <f t="shared" si="8"/>
        <v>0</v>
      </c>
      <c r="F60" s="8">
        <f t="shared" si="9"/>
        <v>0</v>
      </c>
      <c r="G60" s="8">
        <f t="shared" si="0"/>
        <v>0</v>
      </c>
      <c r="H60" s="8">
        <f t="shared" si="1"/>
        <v>0</v>
      </c>
      <c r="I60" s="9" t="e">
        <f t="shared" si="2"/>
        <v>#DIV/0!</v>
      </c>
      <c r="J60" s="7"/>
      <c r="K60" s="1">
        <f t="shared" si="16"/>
        <v>0</v>
      </c>
      <c r="M60" s="21">
        <f t="shared" si="17"/>
        <v>42674</v>
      </c>
      <c r="N60" s="19" t="str">
        <f t="shared" si="10"/>
        <v>A60</v>
      </c>
      <c r="O60" s="20">
        <v>39</v>
      </c>
      <c r="P60" s="8">
        <f t="shared" si="11"/>
        <v>2250.1353137403462</v>
      </c>
      <c r="Q60" s="8">
        <f t="shared" si="12"/>
        <v>16.498893480416434</v>
      </c>
      <c r="R60" s="8">
        <f t="shared" si="13"/>
        <v>9.375563807251444</v>
      </c>
      <c r="S60" s="8">
        <f t="shared" si="3"/>
        <v>7.1233296731649904</v>
      </c>
      <c r="T60" s="8">
        <f t="shared" si="4"/>
        <v>2243.0119840671814</v>
      </c>
      <c r="U60" s="9" t="e">
        <f t="shared" si="5"/>
        <v>#DIV/0!</v>
      </c>
      <c r="V60" s="7"/>
      <c r="W60" s="34">
        <f t="shared" si="14"/>
        <v>0.05</v>
      </c>
    </row>
    <row r="61" spans="1:23" x14ac:dyDescent="0.2">
      <c r="A61" s="21">
        <f t="shared" si="15"/>
        <v>42704</v>
      </c>
      <c r="B61" s="19" t="str">
        <f t="shared" si="6"/>
        <v>A61</v>
      </c>
      <c r="C61" s="20">
        <v>40</v>
      </c>
      <c r="D61" s="8">
        <f t="shared" si="7"/>
        <v>0</v>
      </c>
      <c r="E61" s="8">
        <f t="shared" si="8"/>
        <v>0</v>
      </c>
      <c r="F61" s="8">
        <f t="shared" si="9"/>
        <v>0</v>
      </c>
      <c r="G61" s="8">
        <f t="shared" si="0"/>
        <v>0</v>
      </c>
      <c r="H61" s="8">
        <f t="shared" si="1"/>
        <v>0</v>
      </c>
      <c r="I61" s="9" t="e">
        <f t="shared" si="2"/>
        <v>#DIV/0!</v>
      </c>
      <c r="J61" s="7"/>
      <c r="K61" s="1">
        <f t="shared" si="16"/>
        <v>0</v>
      </c>
      <c r="M61" s="21">
        <f t="shared" si="17"/>
        <v>42704</v>
      </c>
      <c r="N61" s="19" t="str">
        <f t="shared" si="10"/>
        <v>A61</v>
      </c>
      <c r="O61" s="20">
        <v>40</v>
      </c>
      <c r="P61" s="8">
        <f t="shared" si="11"/>
        <v>2243.0119840671814</v>
      </c>
      <c r="Q61" s="8">
        <f t="shared" si="12"/>
        <v>16.498893480416438</v>
      </c>
      <c r="R61" s="8">
        <f t="shared" si="13"/>
        <v>9.3458832669465899</v>
      </c>
      <c r="S61" s="8">
        <f t="shared" si="3"/>
        <v>7.1530102134698481</v>
      </c>
      <c r="T61" s="8">
        <f t="shared" si="4"/>
        <v>2235.8589738537116</v>
      </c>
      <c r="U61" s="9" t="e">
        <f t="shared" si="5"/>
        <v>#DIV/0!</v>
      </c>
      <c r="V61" s="7"/>
      <c r="W61" s="34">
        <f t="shared" si="14"/>
        <v>0.05</v>
      </c>
    </row>
    <row r="62" spans="1:23" x14ac:dyDescent="0.2">
      <c r="A62" s="21">
        <f t="shared" si="15"/>
        <v>42735</v>
      </c>
      <c r="B62" s="19" t="str">
        <f t="shared" si="6"/>
        <v>A62</v>
      </c>
      <c r="C62" s="20">
        <v>41</v>
      </c>
      <c r="D62" s="8">
        <f t="shared" si="7"/>
        <v>0</v>
      </c>
      <c r="E62" s="8">
        <f t="shared" si="8"/>
        <v>0</v>
      </c>
      <c r="F62" s="8">
        <f t="shared" si="9"/>
        <v>0</v>
      </c>
      <c r="G62" s="8">
        <f t="shared" si="0"/>
        <v>0</v>
      </c>
      <c r="H62" s="8">
        <f t="shared" si="1"/>
        <v>0</v>
      </c>
      <c r="I62" s="9" t="e">
        <f t="shared" si="2"/>
        <v>#DIV/0!</v>
      </c>
      <c r="J62" s="7"/>
      <c r="K62" s="1">
        <f t="shared" si="16"/>
        <v>0</v>
      </c>
      <c r="M62" s="21">
        <f t="shared" si="17"/>
        <v>42735</v>
      </c>
      <c r="N62" s="19" t="str">
        <f t="shared" si="10"/>
        <v>A62</v>
      </c>
      <c r="O62" s="20">
        <v>41</v>
      </c>
      <c r="P62" s="8">
        <f t="shared" si="11"/>
        <v>2235.8589738537116</v>
      </c>
      <c r="Q62" s="8">
        <f t="shared" si="12"/>
        <v>16.498893480416434</v>
      </c>
      <c r="R62" s="8">
        <f t="shared" si="13"/>
        <v>9.3160790577237993</v>
      </c>
      <c r="S62" s="8">
        <f t="shared" si="3"/>
        <v>7.1828144226926351</v>
      </c>
      <c r="T62" s="8">
        <f t="shared" si="4"/>
        <v>2228.6761594310192</v>
      </c>
      <c r="U62" s="9" t="e">
        <f t="shared" si="5"/>
        <v>#DIV/0!</v>
      </c>
      <c r="V62" s="7"/>
      <c r="W62" s="34">
        <f t="shared" si="14"/>
        <v>0.05</v>
      </c>
    </row>
    <row r="63" spans="1:23" x14ac:dyDescent="0.2">
      <c r="A63" s="21">
        <f t="shared" si="15"/>
        <v>42766</v>
      </c>
      <c r="B63" s="19" t="str">
        <f t="shared" si="6"/>
        <v>A63</v>
      </c>
      <c r="C63" s="20">
        <v>42</v>
      </c>
      <c r="D63" s="8">
        <f t="shared" si="7"/>
        <v>0</v>
      </c>
      <c r="E63" s="8">
        <f t="shared" si="8"/>
        <v>0</v>
      </c>
      <c r="F63" s="8">
        <f t="shared" si="9"/>
        <v>0</v>
      </c>
      <c r="G63" s="8">
        <f t="shared" si="0"/>
        <v>0</v>
      </c>
      <c r="H63" s="8">
        <f t="shared" si="1"/>
        <v>0</v>
      </c>
      <c r="I63" s="9" t="e">
        <f t="shared" si="2"/>
        <v>#DIV/0!</v>
      </c>
      <c r="J63" s="7"/>
      <c r="K63" s="1">
        <f t="shared" si="16"/>
        <v>0</v>
      </c>
      <c r="M63" s="21">
        <f t="shared" si="17"/>
        <v>42766</v>
      </c>
      <c r="N63" s="19" t="str">
        <f t="shared" si="10"/>
        <v>A63</v>
      </c>
      <c r="O63" s="20">
        <v>42</v>
      </c>
      <c r="P63" s="8">
        <f t="shared" si="11"/>
        <v>2228.6761594310192</v>
      </c>
      <c r="Q63" s="8">
        <f t="shared" si="12"/>
        <v>16.498893480416438</v>
      </c>
      <c r="R63" s="8">
        <f t="shared" si="13"/>
        <v>9.2861506642959135</v>
      </c>
      <c r="S63" s="8">
        <f t="shared" si="3"/>
        <v>7.2127428161205245</v>
      </c>
      <c r="T63" s="8">
        <f t="shared" si="4"/>
        <v>2221.4634166148985</v>
      </c>
      <c r="U63" s="9" t="e">
        <f t="shared" si="5"/>
        <v>#DIV/0!</v>
      </c>
      <c r="V63" s="7"/>
      <c r="W63" s="34">
        <f t="shared" si="14"/>
        <v>0.05</v>
      </c>
    </row>
    <row r="64" spans="1:23" x14ac:dyDescent="0.2">
      <c r="A64" s="21">
        <f t="shared" si="15"/>
        <v>42794</v>
      </c>
      <c r="B64" s="19" t="str">
        <f t="shared" si="6"/>
        <v>A64</v>
      </c>
      <c r="C64" s="20">
        <v>43</v>
      </c>
      <c r="D64" s="8">
        <f t="shared" si="7"/>
        <v>0</v>
      </c>
      <c r="E64" s="8">
        <f t="shared" si="8"/>
        <v>0</v>
      </c>
      <c r="F64" s="8">
        <f t="shared" si="9"/>
        <v>0</v>
      </c>
      <c r="G64" s="8">
        <f t="shared" si="0"/>
        <v>0</v>
      </c>
      <c r="H64" s="8">
        <f t="shared" si="1"/>
        <v>0</v>
      </c>
      <c r="I64" s="9" t="e">
        <f t="shared" si="2"/>
        <v>#DIV/0!</v>
      </c>
      <c r="J64" s="7"/>
      <c r="K64" s="1">
        <f t="shared" si="16"/>
        <v>0</v>
      </c>
      <c r="M64" s="21">
        <f t="shared" si="17"/>
        <v>42794</v>
      </c>
      <c r="N64" s="19" t="str">
        <f t="shared" si="10"/>
        <v>A64</v>
      </c>
      <c r="O64" s="20">
        <v>43</v>
      </c>
      <c r="P64" s="8">
        <f t="shared" si="11"/>
        <v>2221.4634166148985</v>
      </c>
      <c r="Q64" s="8">
        <f>IF($P$15+1-O64=0,0,IF($P$18="Beginning",PMT(W64/12,$P$15+1-O64,-$P64,0,1),PMT(W64/12,$P$15+1-O64,-$P64,0,0)))</f>
        <v>16.498893480416438</v>
      </c>
      <c r="R64" s="8">
        <f t="shared" si="13"/>
        <v>9.2560975692287446</v>
      </c>
      <c r="S64" s="8">
        <f t="shared" si="3"/>
        <v>7.2427959111876934</v>
      </c>
      <c r="T64" s="8">
        <f t="shared" si="4"/>
        <v>2214.2206207037107</v>
      </c>
      <c r="U64" s="9" t="e">
        <f t="shared" si="5"/>
        <v>#DIV/0!</v>
      </c>
      <c r="V64" s="7"/>
      <c r="W64" s="34">
        <f t="shared" si="14"/>
        <v>0.05</v>
      </c>
    </row>
    <row r="65" spans="1:23" x14ac:dyDescent="0.2">
      <c r="A65" s="21">
        <f t="shared" si="15"/>
        <v>42825</v>
      </c>
      <c r="B65" s="19" t="str">
        <f t="shared" si="6"/>
        <v>A65</v>
      </c>
      <c r="C65" s="20">
        <v>44</v>
      </c>
      <c r="D65" s="8">
        <f t="shared" si="7"/>
        <v>0</v>
      </c>
      <c r="E65" s="8">
        <f t="shared" si="8"/>
        <v>0</v>
      </c>
      <c r="F65" s="8">
        <f t="shared" si="9"/>
        <v>0</v>
      </c>
      <c r="G65" s="8">
        <f t="shared" si="0"/>
        <v>0</v>
      </c>
      <c r="H65" s="8">
        <f t="shared" si="1"/>
        <v>0</v>
      </c>
      <c r="I65" s="9" t="e">
        <f t="shared" si="2"/>
        <v>#DIV/0!</v>
      </c>
      <c r="J65" s="7"/>
      <c r="K65" s="1">
        <f t="shared" si="16"/>
        <v>0</v>
      </c>
      <c r="M65" s="21">
        <f t="shared" si="17"/>
        <v>42825</v>
      </c>
      <c r="N65" s="19" t="str">
        <f t="shared" si="10"/>
        <v>A65</v>
      </c>
      <c r="O65" s="20">
        <v>44</v>
      </c>
      <c r="P65" s="8">
        <f t="shared" si="11"/>
        <v>2214.2206207037107</v>
      </c>
      <c r="Q65" s="8">
        <f t="shared" si="12"/>
        <v>16.498893480416434</v>
      </c>
      <c r="R65" s="8">
        <f t="shared" si="13"/>
        <v>9.2259192529321279</v>
      </c>
      <c r="S65" s="8">
        <f t="shared" si="3"/>
        <v>7.2729742274843066</v>
      </c>
      <c r="T65" s="8">
        <f t="shared" si="4"/>
        <v>2206.9476464762265</v>
      </c>
      <c r="U65" s="9" t="e">
        <f t="shared" si="5"/>
        <v>#DIV/0!</v>
      </c>
      <c r="V65" s="7"/>
      <c r="W65" s="34">
        <f t="shared" si="14"/>
        <v>0.05</v>
      </c>
    </row>
    <row r="66" spans="1:23" x14ac:dyDescent="0.2">
      <c r="A66" s="21">
        <f t="shared" si="15"/>
        <v>42855</v>
      </c>
      <c r="B66" s="19" t="str">
        <f t="shared" si="6"/>
        <v>A66</v>
      </c>
      <c r="C66" s="20">
        <v>45</v>
      </c>
      <c r="D66" s="8">
        <f t="shared" si="7"/>
        <v>0</v>
      </c>
      <c r="E66" s="8">
        <f t="shared" si="8"/>
        <v>0</v>
      </c>
      <c r="F66" s="8">
        <f t="shared" si="9"/>
        <v>0</v>
      </c>
      <c r="G66" s="8">
        <f t="shared" si="0"/>
        <v>0</v>
      </c>
      <c r="H66" s="8">
        <f t="shared" si="1"/>
        <v>0</v>
      </c>
      <c r="I66" s="9" t="e">
        <f t="shared" si="2"/>
        <v>#DIV/0!</v>
      </c>
      <c r="J66" s="7"/>
      <c r="K66" s="1">
        <f t="shared" si="16"/>
        <v>0</v>
      </c>
      <c r="M66" s="21">
        <f t="shared" si="17"/>
        <v>42855</v>
      </c>
      <c r="N66" s="19" t="str">
        <f t="shared" si="10"/>
        <v>A66</v>
      </c>
      <c r="O66" s="20">
        <v>45</v>
      </c>
      <c r="P66" s="8">
        <f t="shared" si="11"/>
        <v>2206.9476464762265</v>
      </c>
      <c r="Q66" s="8">
        <f t="shared" si="12"/>
        <v>16.498893480416438</v>
      </c>
      <c r="R66" s="8">
        <f t="shared" si="13"/>
        <v>9.1956151936509443</v>
      </c>
      <c r="S66" s="8">
        <f t="shared" si="3"/>
        <v>7.3032782867654937</v>
      </c>
      <c r="T66" s="8">
        <f t="shared" si="4"/>
        <v>2199.6443681894611</v>
      </c>
      <c r="U66" s="9" t="e">
        <f t="shared" si="5"/>
        <v>#DIV/0!</v>
      </c>
      <c r="V66" s="7"/>
      <c r="W66" s="34">
        <f t="shared" si="14"/>
        <v>0.05</v>
      </c>
    </row>
    <row r="67" spans="1:23" x14ac:dyDescent="0.2">
      <c r="A67" s="21">
        <f t="shared" si="15"/>
        <v>42886</v>
      </c>
      <c r="B67" s="19" t="str">
        <f t="shared" si="6"/>
        <v>A67</v>
      </c>
      <c r="C67" s="20">
        <v>46</v>
      </c>
      <c r="D67" s="8">
        <f t="shared" si="7"/>
        <v>0</v>
      </c>
      <c r="E67" s="8">
        <f t="shared" si="8"/>
        <v>0</v>
      </c>
      <c r="F67" s="8">
        <f t="shared" si="9"/>
        <v>0</v>
      </c>
      <c r="G67" s="8">
        <f t="shared" si="0"/>
        <v>0</v>
      </c>
      <c r="H67" s="8">
        <f t="shared" si="1"/>
        <v>0</v>
      </c>
      <c r="I67" s="9" t="e">
        <f t="shared" si="2"/>
        <v>#DIV/0!</v>
      </c>
      <c r="J67" s="7"/>
      <c r="K67" s="1">
        <f t="shared" si="16"/>
        <v>0</v>
      </c>
      <c r="M67" s="21">
        <f t="shared" si="17"/>
        <v>42886</v>
      </c>
      <c r="N67" s="19" t="str">
        <f t="shared" si="10"/>
        <v>A67</v>
      </c>
      <c r="O67" s="20">
        <v>46</v>
      </c>
      <c r="P67" s="8">
        <f t="shared" si="11"/>
        <v>2199.6443681894611</v>
      </c>
      <c r="Q67" s="8">
        <f t="shared" si="12"/>
        <v>16.498893480416438</v>
      </c>
      <c r="R67" s="8">
        <f t="shared" si="13"/>
        <v>9.1651848674560892</v>
      </c>
      <c r="S67" s="8">
        <f t="shared" si="3"/>
        <v>7.3337086129603488</v>
      </c>
      <c r="T67" s="8">
        <f t="shared" si="4"/>
        <v>2192.3106595765007</v>
      </c>
      <c r="U67" s="9" t="e">
        <f t="shared" si="5"/>
        <v>#DIV/0!</v>
      </c>
      <c r="V67" s="7"/>
      <c r="W67" s="34">
        <f t="shared" si="14"/>
        <v>0.05</v>
      </c>
    </row>
    <row r="68" spans="1:23" x14ac:dyDescent="0.2">
      <c r="A68" s="21">
        <f t="shared" si="15"/>
        <v>42916</v>
      </c>
      <c r="B68" s="19" t="str">
        <f t="shared" si="6"/>
        <v>A68</v>
      </c>
      <c r="C68" s="20">
        <v>47</v>
      </c>
      <c r="D68" s="8">
        <f t="shared" si="7"/>
        <v>0</v>
      </c>
      <c r="E68" s="8">
        <f t="shared" si="8"/>
        <v>0</v>
      </c>
      <c r="F68" s="8">
        <f t="shared" si="9"/>
        <v>0</v>
      </c>
      <c r="G68" s="8">
        <f t="shared" si="0"/>
        <v>0</v>
      </c>
      <c r="H68" s="8">
        <f t="shared" si="1"/>
        <v>0</v>
      </c>
      <c r="I68" s="9" t="e">
        <f t="shared" si="2"/>
        <v>#DIV/0!</v>
      </c>
      <c r="J68" s="7"/>
      <c r="K68" s="1">
        <f t="shared" si="16"/>
        <v>0</v>
      </c>
      <c r="M68" s="21">
        <f t="shared" si="17"/>
        <v>42916</v>
      </c>
      <c r="N68" s="19" t="str">
        <f t="shared" si="10"/>
        <v>A68</v>
      </c>
      <c r="O68" s="20">
        <v>47</v>
      </c>
      <c r="P68" s="8">
        <f t="shared" si="11"/>
        <v>2192.3106595765007</v>
      </c>
      <c r="Q68" s="8">
        <f>IF($P$15+1-O68=0,0,IF($P$18="Beginning",PMT(W68/12,$P$15+1-O68,-$P68,0,1),PMT(W68/12,$P$15+1-O68,-$P68,0,0)))</f>
        <v>16.498893480416438</v>
      </c>
      <c r="R68" s="8">
        <f t="shared" si="13"/>
        <v>9.1346277482354203</v>
      </c>
      <c r="S68" s="8">
        <f t="shared" si="3"/>
        <v>7.3642657321810177</v>
      </c>
      <c r="T68" s="8">
        <f t="shared" si="4"/>
        <v>2184.9463938443196</v>
      </c>
      <c r="U68" s="9" t="e">
        <f t="shared" si="5"/>
        <v>#DIV/0!</v>
      </c>
      <c r="V68" s="7"/>
      <c r="W68" s="34">
        <f t="shared" si="14"/>
        <v>0.05</v>
      </c>
    </row>
    <row r="69" spans="1:23" x14ac:dyDescent="0.2">
      <c r="A69" s="21">
        <f t="shared" si="15"/>
        <v>42947</v>
      </c>
      <c r="B69" s="19" t="str">
        <f t="shared" si="6"/>
        <v>A69</v>
      </c>
      <c r="C69" s="20">
        <v>48</v>
      </c>
      <c r="D69" s="8">
        <f t="shared" si="7"/>
        <v>0</v>
      </c>
      <c r="E69" s="8">
        <f t="shared" si="8"/>
        <v>0</v>
      </c>
      <c r="F69" s="8">
        <f t="shared" si="9"/>
        <v>0</v>
      </c>
      <c r="G69" s="8">
        <f t="shared" si="0"/>
        <v>0</v>
      </c>
      <c r="H69" s="8">
        <f t="shared" si="1"/>
        <v>0</v>
      </c>
      <c r="I69" s="9" t="e">
        <f t="shared" si="2"/>
        <v>#DIV/0!</v>
      </c>
      <c r="J69" s="7"/>
      <c r="K69" s="1">
        <f t="shared" si="16"/>
        <v>0</v>
      </c>
      <c r="M69" s="21">
        <f t="shared" si="17"/>
        <v>42947</v>
      </c>
      <c r="N69" s="19" t="str">
        <f t="shared" si="10"/>
        <v>A69</v>
      </c>
      <c r="O69" s="20">
        <v>48</v>
      </c>
      <c r="P69" s="8">
        <f t="shared" si="11"/>
        <v>2184.9463938443196</v>
      </c>
      <c r="Q69" s="8">
        <f t="shared" si="12"/>
        <v>16.498893480416434</v>
      </c>
      <c r="R69" s="8">
        <f t="shared" si="13"/>
        <v>9.1039433076846645</v>
      </c>
      <c r="S69" s="8">
        <f t="shared" si="3"/>
        <v>7.3949501727317699</v>
      </c>
      <c r="T69" s="8">
        <f t="shared" si="4"/>
        <v>2177.551443671588</v>
      </c>
      <c r="U69" s="9" t="e">
        <f t="shared" si="5"/>
        <v>#DIV/0!</v>
      </c>
      <c r="V69" s="7"/>
      <c r="W69" s="34">
        <f t="shared" si="14"/>
        <v>0.05</v>
      </c>
    </row>
    <row r="70" spans="1:23" x14ac:dyDescent="0.2">
      <c r="A70" s="21">
        <f t="shared" si="15"/>
        <v>42978</v>
      </c>
      <c r="B70" s="19" t="str">
        <f t="shared" si="6"/>
        <v>A70</v>
      </c>
      <c r="C70" s="20">
        <v>49</v>
      </c>
      <c r="D70" s="8">
        <f t="shared" si="7"/>
        <v>0</v>
      </c>
      <c r="E70" s="8">
        <f t="shared" si="8"/>
        <v>0</v>
      </c>
      <c r="F70" s="8">
        <f t="shared" si="9"/>
        <v>0</v>
      </c>
      <c r="G70" s="8">
        <f t="shared" si="0"/>
        <v>0</v>
      </c>
      <c r="H70" s="8">
        <f t="shared" si="1"/>
        <v>0</v>
      </c>
      <c r="I70" s="9" t="e">
        <f t="shared" si="2"/>
        <v>#DIV/0!</v>
      </c>
      <c r="J70" s="7"/>
      <c r="K70" s="1">
        <f t="shared" si="16"/>
        <v>0</v>
      </c>
      <c r="M70" s="21">
        <f t="shared" si="17"/>
        <v>42978</v>
      </c>
      <c r="N70" s="19" t="str">
        <f t="shared" si="10"/>
        <v>A70</v>
      </c>
      <c r="O70" s="20">
        <v>49</v>
      </c>
      <c r="P70" s="8">
        <f t="shared" si="11"/>
        <v>2177.551443671588</v>
      </c>
      <c r="Q70" s="8">
        <f t="shared" si="12"/>
        <v>16.498893480416438</v>
      </c>
      <c r="R70" s="8">
        <f t="shared" si="13"/>
        <v>9.0731310152982836</v>
      </c>
      <c r="S70" s="8">
        <f t="shared" si="3"/>
        <v>7.4257624651181544</v>
      </c>
      <c r="T70" s="8">
        <f t="shared" si="4"/>
        <v>2170.1256812064698</v>
      </c>
      <c r="U70" s="9" t="e">
        <f t="shared" si="5"/>
        <v>#DIV/0!</v>
      </c>
      <c r="V70" s="7"/>
      <c r="W70" s="34">
        <f t="shared" si="14"/>
        <v>0.05</v>
      </c>
    </row>
    <row r="71" spans="1:23" x14ac:dyDescent="0.2">
      <c r="A71" s="21">
        <f t="shared" si="15"/>
        <v>43008</v>
      </c>
      <c r="B71" s="19" t="str">
        <f t="shared" si="6"/>
        <v>A71</v>
      </c>
      <c r="C71" s="20">
        <v>50</v>
      </c>
      <c r="D71" s="8">
        <f t="shared" si="7"/>
        <v>0</v>
      </c>
      <c r="E71" s="8">
        <f t="shared" si="8"/>
        <v>0</v>
      </c>
      <c r="F71" s="8">
        <f t="shared" si="9"/>
        <v>0</v>
      </c>
      <c r="G71" s="8">
        <f t="shared" si="0"/>
        <v>0</v>
      </c>
      <c r="H71" s="8">
        <f t="shared" si="1"/>
        <v>0</v>
      </c>
      <c r="I71" s="9" t="e">
        <f t="shared" si="2"/>
        <v>#DIV/0!</v>
      </c>
      <c r="J71" s="7"/>
      <c r="K71" s="1">
        <f t="shared" si="16"/>
        <v>0</v>
      </c>
      <c r="M71" s="21">
        <f t="shared" si="17"/>
        <v>43008</v>
      </c>
      <c r="N71" s="19" t="str">
        <f t="shared" si="10"/>
        <v>A71</v>
      </c>
      <c r="O71" s="20">
        <v>50</v>
      </c>
      <c r="P71" s="8">
        <f t="shared" si="11"/>
        <v>2170.1256812064698</v>
      </c>
      <c r="Q71" s="8">
        <f t="shared" si="12"/>
        <v>16.498893480416438</v>
      </c>
      <c r="R71" s="8">
        <f t="shared" si="13"/>
        <v>9.0421903383602906</v>
      </c>
      <c r="S71" s="8">
        <f t="shared" si="3"/>
        <v>7.4567031420561474</v>
      </c>
      <c r="T71" s="8">
        <f t="shared" si="4"/>
        <v>2162.6689780644137</v>
      </c>
      <c r="U71" s="9" t="e">
        <f t="shared" si="5"/>
        <v>#DIV/0!</v>
      </c>
      <c r="V71" s="7"/>
      <c r="W71" s="34">
        <f t="shared" si="14"/>
        <v>0.05</v>
      </c>
    </row>
    <row r="72" spans="1:23" x14ac:dyDescent="0.2">
      <c r="A72" s="21">
        <f t="shared" si="15"/>
        <v>43039</v>
      </c>
      <c r="B72" s="19" t="str">
        <f t="shared" si="6"/>
        <v>A72</v>
      </c>
      <c r="C72" s="20">
        <v>51</v>
      </c>
      <c r="D72" s="8">
        <f t="shared" si="7"/>
        <v>0</v>
      </c>
      <c r="E72" s="8">
        <f t="shared" si="8"/>
        <v>0</v>
      </c>
      <c r="F72" s="8">
        <f t="shared" si="9"/>
        <v>0</v>
      </c>
      <c r="G72" s="8">
        <f t="shared" si="0"/>
        <v>0</v>
      </c>
      <c r="H72" s="8">
        <f t="shared" si="1"/>
        <v>0</v>
      </c>
      <c r="I72" s="9" t="e">
        <f t="shared" si="2"/>
        <v>#DIV/0!</v>
      </c>
      <c r="J72" s="7"/>
      <c r="K72" s="1">
        <f t="shared" si="16"/>
        <v>0</v>
      </c>
      <c r="M72" s="21">
        <f t="shared" si="17"/>
        <v>43039</v>
      </c>
      <c r="N72" s="19" t="str">
        <f t="shared" si="10"/>
        <v>A72</v>
      </c>
      <c r="O72" s="20">
        <v>51</v>
      </c>
      <c r="P72" s="8">
        <f t="shared" si="11"/>
        <v>2162.6689780644137</v>
      </c>
      <c r="Q72" s="8">
        <f t="shared" si="12"/>
        <v>16.498893480416438</v>
      </c>
      <c r="R72" s="8">
        <f t="shared" si="13"/>
        <v>9.0111207419350574</v>
      </c>
      <c r="S72" s="8">
        <f t="shared" si="3"/>
        <v>7.4877727384813806</v>
      </c>
      <c r="T72" s="8">
        <f t="shared" si="4"/>
        <v>2155.1812053259323</v>
      </c>
      <c r="U72" s="9" t="e">
        <f t="shared" si="5"/>
        <v>#DIV/0!</v>
      </c>
      <c r="V72" s="7"/>
      <c r="W72" s="34">
        <f t="shared" si="14"/>
        <v>0.05</v>
      </c>
    </row>
    <row r="73" spans="1:23" x14ac:dyDescent="0.2">
      <c r="A73" s="21">
        <f t="shared" si="15"/>
        <v>43069</v>
      </c>
      <c r="B73" s="19" t="str">
        <f t="shared" si="6"/>
        <v>A73</v>
      </c>
      <c r="C73" s="20">
        <v>52</v>
      </c>
      <c r="D73" s="8">
        <f t="shared" si="7"/>
        <v>0</v>
      </c>
      <c r="E73" s="8">
        <f t="shared" si="8"/>
        <v>0</v>
      </c>
      <c r="F73" s="8">
        <f t="shared" si="9"/>
        <v>0</v>
      </c>
      <c r="G73" s="8">
        <f t="shared" si="0"/>
        <v>0</v>
      </c>
      <c r="H73" s="8">
        <f t="shared" si="1"/>
        <v>0</v>
      </c>
      <c r="I73" s="9" t="e">
        <f t="shared" si="2"/>
        <v>#DIV/0!</v>
      </c>
      <c r="J73" s="7"/>
      <c r="K73" s="1">
        <f t="shared" si="16"/>
        <v>0</v>
      </c>
      <c r="M73" s="21">
        <f t="shared" si="17"/>
        <v>43069</v>
      </c>
      <c r="N73" s="19" t="str">
        <f t="shared" si="10"/>
        <v>A73</v>
      </c>
      <c r="O73" s="20">
        <v>52</v>
      </c>
      <c r="P73" s="8">
        <f t="shared" si="11"/>
        <v>2155.1812053259323</v>
      </c>
      <c r="Q73" s="8">
        <f t="shared" si="12"/>
        <v>16.498893480416438</v>
      </c>
      <c r="R73" s="8">
        <f t="shared" si="13"/>
        <v>8.9799216888580506</v>
      </c>
      <c r="S73" s="8">
        <f t="shared" si="3"/>
        <v>7.5189717915583874</v>
      </c>
      <c r="T73" s="8">
        <f t="shared" si="4"/>
        <v>2147.6622335343741</v>
      </c>
      <c r="U73" s="9" t="e">
        <f t="shared" si="5"/>
        <v>#DIV/0!</v>
      </c>
      <c r="V73" s="7"/>
      <c r="W73" s="34">
        <f t="shared" si="14"/>
        <v>0.05</v>
      </c>
    </row>
    <row r="74" spans="1:23" x14ac:dyDescent="0.2">
      <c r="A74" s="21">
        <f t="shared" si="15"/>
        <v>43100</v>
      </c>
      <c r="B74" s="19" t="str">
        <f t="shared" si="6"/>
        <v>A74</v>
      </c>
      <c r="C74" s="20">
        <v>53</v>
      </c>
      <c r="D74" s="8">
        <f t="shared" si="7"/>
        <v>0</v>
      </c>
      <c r="E74" s="8">
        <f t="shared" si="8"/>
        <v>0</v>
      </c>
      <c r="F74" s="8">
        <f t="shared" si="9"/>
        <v>0</v>
      </c>
      <c r="G74" s="8">
        <f t="shared" si="0"/>
        <v>0</v>
      </c>
      <c r="H74" s="8">
        <f t="shared" si="1"/>
        <v>0</v>
      </c>
      <c r="I74" s="9" t="e">
        <f t="shared" si="2"/>
        <v>#DIV/0!</v>
      </c>
      <c r="J74" s="7"/>
      <c r="K74" s="1">
        <f t="shared" si="16"/>
        <v>0</v>
      </c>
      <c r="M74" s="21">
        <f t="shared" si="17"/>
        <v>43100</v>
      </c>
      <c r="N74" s="19" t="str">
        <f t="shared" si="10"/>
        <v>A74</v>
      </c>
      <c r="O74" s="20">
        <v>53</v>
      </c>
      <c r="P74" s="8">
        <f t="shared" si="11"/>
        <v>2147.6622335343741</v>
      </c>
      <c r="Q74" s="8">
        <f t="shared" si="12"/>
        <v>16.498893480416438</v>
      </c>
      <c r="R74" s="8">
        <f t="shared" si="13"/>
        <v>8.9485926397265594</v>
      </c>
      <c r="S74" s="8">
        <f t="shared" si="3"/>
        <v>7.5503008406898786</v>
      </c>
      <c r="T74" s="8">
        <f t="shared" si="4"/>
        <v>2140.1119326936841</v>
      </c>
      <c r="U74" s="9" t="e">
        <f t="shared" si="5"/>
        <v>#DIV/0!</v>
      </c>
      <c r="V74" s="7"/>
      <c r="W74" s="34">
        <f t="shared" si="14"/>
        <v>0.05</v>
      </c>
    </row>
    <row r="75" spans="1:23" x14ac:dyDescent="0.2">
      <c r="A75" s="21">
        <f t="shared" si="15"/>
        <v>43131</v>
      </c>
      <c r="B75" s="19" t="str">
        <f t="shared" si="6"/>
        <v>A75</v>
      </c>
      <c r="C75" s="20">
        <v>54</v>
      </c>
      <c r="D75" s="8">
        <f t="shared" si="7"/>
        <v>0</v>
      </c>
      <c r="E75" s="8">
        <f t="shared" si="8"/>
        <v>0</v>
      </c>
      <c r="F75" s="8">
        <f t="shared" si="9"/>
        <v>0</v>
      </c>
      <c r="G75" s="8">
        <f t="shared" si="0"/>
        <v>0</v>
      </c>
      <c r="H75" s="8">
        <f t="shared" si="1"/>
        <v>0</v>
      </c>
      <c r="I75" s="9" t="e">
        <f t="shared" si="2"/>
        <v>#DIV/0!</v>
      </c>
      <c r="J75" s="7"/>
      <c r="K75" s="1">
        <f t="shared" si="16"/>
        <v>0</v>
      </c>
      <c r="M75" s="21">
        <f t="shared" si="17"/>
        <v>43131</v>
      </c>
      <c r="N75" s="19" t="str">
        <f t="shared" si="10"/>
        <v>A75</v>
      </c>
      <c r="O75" s="20">
        <v>54</v>
      </c>
      <c r="P75" s="8">
        <f t="shared" si="11"/>
        <v>2140.1119326936841</v>
      </c>
      <c r="Q75" s="8">
        <f t="shared" si="12"/>
        <v>16.498893480416438</v>
      </c>
      <c r="R75" s="8">
        <f t="shared" si="13"/>
        <v>8.9171330528903514</v>
      </c>
      <c r="S75" s="8">
        <f t="shared" si="3"/>
        <v>7.5817604275260866</v>
      </c>
      <c r="T75" s="8">
        <f t="shared" si="4"/>
        <v>2132.5301722661579</v>
      </c>
      <c r="U75" s="9" t="e">
        <f t="shared" si="5"/>
        <v>#DIV/0!</v>
      </c>
      <c r="V75" s="7"/>
      <c r="W75" s="34">
        <f t="shared" si="14"/>
        <v>0.05</v>
      </c>
    </row>
    <row r="76" spans="1:23" x14ac:dyDescent="0.2">
      <c r="A76" s="21">
        <f t="shared" si="15"/>
        <v>43159</v>
      </c>
      <c r="B76" s="19" t="str">
        <f t="shared" si="6"/>
        <v>A76</v>
      </c>
      <c r="C76" s="20">
        <v>55</v>
      </c>
      <c r="D76" s="8">
        <f t="shared" si="7"/>
        <v>0</v>
      </c>
      <c r="E76" s="8">
        <f t="shared" si="8"/>
        <v>0</v>
      </c>
      <c r="F76" s="8">
        <f t="shared" si="9"/>
        <v>0</v>
      </c>
      <c r="G76" s="8">
        <f t="shared" si="0"/>
        <v>0</v>
      </c>
      <c r="H76" s="8">
        <f t="shared" si="1"/>
        <v>0</v>
      </c>
      <c r="I76" s="9" t="e">
        <f t="shared" si="2"/>
        <v>#DIV/0!</v>
      </c>
      <c r="J76" s="7"/>
      <c r="K76" s="1">
        <f t="shared" si="16"/>
        <v>0</v>
      </c>
      <c r="M76" s="21">
        <f t="shared" si="17"/>
        <v>43159</v>
      </c>
      <c r="N76" s="19" t="str">
        <f t="shared" si="10"/>
        <v>A76</v>
      </c>
      <c r="O76" s="20">
        <v>55</v>
      </c>
      <c r="P76" s="8">
        <f t="shared" si="11"/>
        <v>2132.5301722661579</v>
      </c>
      <c r="Q76" s="8">
        <f t="shared" si="12"/>
        <v>16.498893480416438</v>
      </c>
      <c r="R76" s="8">
        <f t="shared" si="13"/>
        <v>8.885542384442326</v>
      </c>
      <c r="S76" s="8">
        <f t="shared" si="3"/>
        <v>7.613351095974112</v>
      </c>
      <c r="T76" s="8">
        <f t="shared" si="4"/>
        <v>2124.916821170184</v>
      </c>
      <c r="U76" s="9" t="e">
        <f t="shared" si="5"/>
        <v>#DIV/0!</v>
      </c>
      <c r="V76" s="7"/>
      <c r="W76" s="34">
        <f t="shared" si="14"/>
        <v>0.05</v>
      </c>
    </row>
    <row r="77" spans="1:23" x14ac:dyDescent="0.2">
      <c r="A77" s="21">
        <f t="shared" si="15"/>
        <v>43190</v>
      </c>
      <c r="B77" s="19" t="str">
        <f t="shared" si="6"/>
        <v>A77</v>
      </c>
      <c r="C77" s="20">
        <v>56</v>
      </c>
      <c r="D77" s="8">
        <f t="shared" si="7"/>
        <v>0</v>
      </c>
      <c r="E77" s="8">
        <f t="shared" si="8"/>
        <v>0</v>
      </c>
      <c r="F77" s="8">
        <f t="shared" si="9"/>
        <v>0</v>
      </c>
      <c r="G77" s="8">
        <f t="shared" si="0"/>
        <v>0</v>
      </c>
      <c r="H77" s="8">
        <f t="shared" si="1"/>
        <v>0</v>
      </c>
      <c r="I77" s="9" t="e">
        <f t="shared" si="2"/>
        <v>#DIV/0!</v>
      </c>
      <c r="J77" s="7"/>
      <c r="K77" s="1">
        <f t="shared" si="16"/>
        <v>0</v>
      </c>
      <c r="M77" s="21">
        <f t="shared" si="17"/>
        <v>43190</v>
      </c>
      <c r="N77" s="19" t="str">
        <f t="shared" si="10"/>
        <v>A77</v>
      </c>
      <c r="O77" s="20">
        <v>56</v>
      </c>
      <c r="P77" s="8">
        <f t="shared" si="11"/>
        <v>2124.916821170184</v>
      </c>
      <c r="Q77" s="8">
        <f t="shared" si="12"/>
        <v>16.498893480416438</v>
      </c>
      <c r="R77" s="8">
        <f t="shared" si="13"/>
        <v>8.8538200882090994</v>
      </c>
      <c r="S77" s="8">
        <f t="shared" si="3"/>
        <v>7.6450733922073386</v>
      </c>
      <c r="T77" s="8">
        <f t="shared" si="4"/>
        <v>2117.2717477779765</v>
      </c>
      <c r="U77" s="9" t="e">
        <f t="shared" si="5"/>
        <v>#DIV/0!</v>
      </c>
      <c r="V77" s="7"/>
      <c r="W77" s="34">
        <f t="shared" si="14"/>
        <v>0.05</v>
      </c>
    </row>
    <row r="78" spans="1:23" x14ac:dyDescent="0.2">
      <c r="A78" s="21">
        <f t="shared" si="15"/>
        <v>43220</v>
      </c>
      <c r="B78" s="19" t="str">
        <f t="shared" si="6"/>
        <v>A78</v>
      </c>
      <c r="C78" s="20">
        <v>57</v>
      </c>
      <c r="D78" s="8">
        <f t="shared" si="7"/>
        <v>0</v>
      </c>
      <c r="E78" s="8">
        <f t="shared" si="8"/>
        <v>0</v>
      </c>
      <c r="F78" s="8">
        <f t="shared" si="9"/>
        <v>0</v>
      </c>
      <c r="G78" s="8">
        <f t="shared" si="0"/>
        <v>0</v>
      </c>
      <c r="H78" s="8">
        <f t="shared" si="1"/>
        <v>0</v>
      </c>
      <c r="I78" s="9" t="e">
        <f t="shared" si="2"/>
        <v>#DIV/0!</v>
      </c>
      <c r="J78" s="7"/>
      <c r="K78" s="1">
        <f t="shared" si="16"/>
        <v>0</v>
      </c>
      <c r="M78" s="21">
        <f t="shared" si="17"/>
        <v>43220</v>
      </c>
      <c r="N78" s="19" t="str">
        <f t="shared" si="10"/>
        <v>A78</v>
      </c>
      <c r="O78" s="20">
        <v>57</v>
      </c>
      <c r="P78" s="8">
        <f t="shared" si="11"/>
        <v>2117.2717477779765</v>
      </c>
      <c r="Q78" s="8">
        <f t="shared" si="12"/>
        <v>16.498893480416438</v>
      </c>
      <c r="R78" s="8">
        <f t="shared" si="13"/>
        <v>8.8219656157415702</v>
      </c>
      <c r="S78" s="8">
        <f t="shared" si="3"/>
        <v>7.6769278646748678</v>
      </c>
      <c r="T78" s="8">
        <f t="shared" si="4"/>
        <v>2109.5948199133018</v>
      </c>
      <c r="U78" s="9" t="e">
        <f t="shared" si="5"/>
        <v>#DIV/0!</v>
      </c>
      <c r="V78" s="7"/>
      <c r="W78" s="34">
        <f t="shared" si="14"/>
        <v>0.05</v>
      </c>
    </row>
    <row r="79" spans="1:23" x14ac:dyDescent="0.2">
      <c r="A79" s="21">
        <f t="shared" si="15"/>
        <v>43251</v>
      </c>
      <c r="B79" s="19" t="str">
        <f t="shared" si="6"/>
        <v>A79</v>
      </c>
      <c r="C79" s="20">
        <v>58</v>
      </c>
      <c r="D79" s="8">
        <f t="shared" si="7"/>
        <v>0</v>
      </c>
      <c r="E79" s="8">
        <f t="shared" si="8"/>
        <v>0</v>
      </c>
      <c r="F79" s="8">
        <f t="shared" si="9"/>
        <v>0</v>
      </c>
      <c r="G79" s="8">
        <f t="shared" si="0"/>
        <v>0</v>
      </c>
      <c r="H79" s="8">
        <f t="shared" si="1"/>
        <v>0</v>
      </c>
      <c r="I79" s="9" t="e">
        <f t="shared" si="2"/>
        <v>#DIV/0!</v>
      </c>
      <c r="J79" s="7"/>
      <c r="K79" s="1">
        <f t="shared" si="16"/>
        <v>0</v>
      </c>
      <c r="M79" s="21">
        <f t="shared" si="17"/>
        <v>43251</v>
      </c>
      <c r="N79" s="19" t="str">
        <f t="shared" si="10"/>
        <v>A79</v>
      </c>
      <c r="O79" s="20">
        <v>58</v>
      </c>
      <c r="P79" s="8">
        <f t="shared" si="11"/>
        <v>2109.5948199133018</v>
      </c>
      <c r="Q79" s="8">
        <f t="shared" si="12"/>
        <v>16.498893480416438</v>
      </c>
      <c r="R79" s="8">
        <f t="shared" si="13"/>
        <v>8.7899784163054253</v>
      </c>
      <c r="S79" s="8">
        <f t="shared" si="3"/>
        <v>7.7089150641110127</v>
      </c>
      <c r="T79" s="8">
        <f t="shared" si="4"/>
        <v>2101.8859048491909</v>
      </c>
      <c r="U79" s="9" t="e">
        <f t="shared" si="5"/>
        <v>#DIV/0!</v>
      </c>
      <c r="V79" s="7"/>
      <c r="W79" s="34">
        <f t="shared" si="14"/>
        <v>0.05</v>
      </c>
    </row>
    <row r="80" spans="1:23" x14ac:dyDescent="0.2">
      <c r="A80" s="21">
        <f t="shared" si="15"/>
        <v>43281</v>
      </c>
      <c r="B80" s="19" t="str">
        <f t="shared" si="6"/>
        <v>A80</v>
      </c>
      <c r="C80" s="20">
        <v>59</v>
      </c>
      <c r="D80" s="8">
        <f t="shared" si="7"/>
        <v>0</v>
      </c>
      <c r="E80" s="8">
        <f t="shared" si="8"/>
        <v>0</v>
      </c>
      <c r="F80" s="8">
        <f t="shared" si="9"/>
        <v>0</v>
      </c>
      <c r="G80" s="8">
        <f t="shared" si="0"/>
        <v>0</v>
      </c>
      <c r="H80" s="8">
        <f t="shared" si="1"/>
        <v>0</v>
      </c>
      <c r="I80" s="9" t="e">
        <f t="shared" si="2"/>
        <v>#DIV/0!</v>
      </c>
      <c r="J80" s="7"/>
      <c r="K80" s="1">
        <f t="shared" si="16"/>
        <v>0</v>
      </c>
      <c r="M80" s="21">
        <f t="shared" si="17"/>
        <v>43281</v>
      </c>
      <c r="N80" s="19" t="str">
        <f t="shared" si="10"/>
        <v>A80</v>
      </c>
      <c r="O80" s="20">
        <v>59</v>
      </c>
      <c r="P80" s="8">
        <f t="shared" si="11"/>
        <v>2101.8859048491909</v>
      </c>
      <c r="Q80" s="8">
        <f t="shared" si="12"/>
        <v>16.498893480416438</v>
      </c>
      <c r="R80" s="8">
        <f t="shared" si="13"/>
        <v>8.7578579368716287</v>
      </c>
      <c r="S80" s="8">
        <f t="shared" si="3"/>
        <v>7.7410355435448093</v>
      </c>
      <c r="T80" s="8">
        <f t="shared" si="4"/>
        <v>2094.1448693056459</v>
      </c>
      <c r="U80" s="9" t="e">
        <f t="shared" si="5"/>
        <v>#DIV/0!</v>
      </c>
      <c r="V80" s="7"/>
      <c r="W80" s="34">
        <f t="shared" si="14"/>
        <v>0.05</v>
      </c>
    </row>
    <row r="81" spans="1:23" x14ac:dyDescent="0.2">
      <c r="A81" s="21">
        <f t="shared" si="15"/>
        <v>43312</v>
      </c>
      <c r="B81" s="19" t="str">
        <f t="shared" si="6"/>
        <v>A81</v>
      </c>
      <c r="C81" s="20">
        <v>60</v>
      </c>
      <c r="D81" s="8">
        <f t="shared" si="7"/>
        <v>0</v>
      </c>
      <c r="E81" s="8">
        <f t="shared" si="8"/>
        <v>0</v>
      </c>
      <c r="F81" s="8">
        <f t="shared" si="9"/>
        <v>0</v>
      </c>
      <c r="G81" s="8">
        <f t="shared" si="0"/>
        <v>0</v>
      </c>
      <c r="H81" s="8">
        <f t="shared" si="1"/>
        <v>0</v>
      </c>
      <c r="I81" s="9" t="e">
        <f t="shared" si="2"/>
        <v>#DIV/0!</v>
      </c>
      <c r="J81" s="7"/>
      <c r="K81" s="1">
        <f t="shared" si="16"/>
        <v>0</v>
      </c>
      <c r="M81" s="21">
        <f t="shared" si="17"/>
        <v>43312</v>
      </c>
      <c r="N81" s="19" t="str">
        <f t="shared" si="10"/>
        <v>A81</v>
      </c>
      <c r="O81" s="20">
        <v>60</v>
      </c>
      <c r="P81" s="8">
        <f t="shared" si="11"/>
        <v>2094.1448693056459</v>
      </c>
      <c r="Q81" s="8">
        <f t="shared" si="12"/>
        <v>16.498893480416438</v>
      </c>
      <c r="R81" s="8">
        <f t="shared" si="13"/>
        <v>8.725603622106858</v>
      </c>
      <c r="S81" s="8">
        <f t="shared" si="3"/>
        <v>7.77328985830958</v>
      </c>
      <c r="T81" s="8">
        <f t="shared" si="4"/>
        <v>2086.3715794473364</v>
      </c>
      <c r="U81" s="9" t="e">
        <f t="shared" si="5"/>
        <v>#DIV/0!</v>
      </c>
      <c r="V81" s="7"/>
      <c r="W81" s="34">
        <f t="shared" si="14"/>
        <v>0.05</v>
      </c>
    </row>
    <row r="82" spans="1:23" x14ac:dyDescent="0.2">
      <c r="A82" s="36">
        <f t="shared" si="15"/>
        <v>43343</v>
      </c>
      <c r="B82" s="37" t="str">
        <f t="shared" si="6"/>
        <v>A82</v>
      </c>
      <c r="C82" s="38">
        <v>61</v>
      </c>
      <c r="D82" s="39">
        <f t="shared" si="7"/>
        <v>0</v>
      </c>
      <c r="E82" s="39">
        <f t="shared" si="8"/>
        <v>0</v>
      </c>
      <c r="F82" s="39">
        <f t="shared" si="9"/>
        <v>0</v>
      </c>
      <c r="G82" s="39">
        <f t="shared" si="0"/>
        <v>0</v>
      </c>
      <c r="H82" s="39">
        <f t="shared" si="1"/>
        <v>0</v>
      </c>
      <c r="I82" s="40" t="e">
        <f t="shared" si="2"/>
        <v>#DIV/0!</v>
      </c>
      <c r="J82" s="41"/>
      <c r="K82" s="1">
        <f>K81+'Amortization-Variable'!K6</f>
        <v>0</v>
      </c>
      <c r="M82" s="36">
        <f t="shared" si="17"/>
        <v>43343</v>
      </c>
      <c r="N82" s="37" t="str">
        <f t="shared" si="10"/>
        <v>A82</v>
      </c>
      <c r="O82" s="38">
        <v>61</v>
      </c>
      <c r="P82" s="39">
        <f t="shared" si="11"/>
        <v>2086.3715794473364</v>
      </c>
      <c r="Q82" s="8">
        <f t="shared" si="12"/>
        <v>16.498893480416438</v>
      </c>
      <c r="R82" s="39">
        <f t="shared" si="13"/>
        <v>8.6932149143639013</v>
      </c>
      <c r="S82" s="39">
        <f t="shared" si="3"/>
        <v>7.8056785660525367</v>
      </c>
      <c r="T82" s="39">
        <f t="shared" si="4"/>
        <v>2078.5659008812841</v>
      </c>
      <c r="U82" s="40" t="e">
        <f t="shared" si="5"/>
        <v>#DIV/0!</v>
      </c>
      <c r="V82" s="41"/>
      <c r="W82" s="34">
        <f t="shared" si="14"/>
        <v>0.05</v>
      </c>
    </row>
    <row r="83" spans="1:23" x14ac:dyDescent="0.2">
      <c r="A83" s="21">
        <f t="shared" si="15"/>
        <v>43373</v>
      </c>
      <c r="B83" s="19" t="str">
        <f t="shared" si="6"/>
        <v>A83</v>
      </c>
      <c r="C83" s="20">
        <v>62</v>
      </c>
      <c r="D83" s="8">
        <f t="shared" si="7"/>
        <v>0</v>
      </c>
      <c r="E83" s="8">
        <f t="shared" si="8"/>
        <v>0</v>
      </c>
      <c r="F83" s="8">
        <f t="shared" si="9"/>
        <v>0</v>
      </c>
      <c r="G83" s="8">
        <f t="shared" si="0"/>
        <v>0</v>
      </c>
      <c r="H83" s="8">
        <f t="shared" si="1"/>
        <v>0</v>
      </c>
      <c r="I83" s="9" t="e">
        <f t="shared" si="2"/>
        <v>#DIV/0!</v>
      </c>
      <c r="J83" s="7"/>
      <c r="K83" s="1">
        <f>K82</f>
        <v>0</v>
      </c>
      <c r="M83" s="21">
        <f t="shared" si="17"/>
        <v>43373</v>
      </c>
      <c r="N83" s="19" t="str">
        <f t="shared" si="10"/>
        <v>A83</v>
      </c>
      <c r="O83" s="20">
        <v>62</v>
      </c>
      <c r="P83" s="8">
        <f t="shared" si="11"/>
        <v>2078.5659008812841</v>
      </c>
      <c r="Q83" s="8">
        <f t="shared" si="12"/>
        <v>16.498893480416442</v>
      </c>
      <c r="R83" s="8">
        <f t="shared" si="13"/>
        <v>8.6606912536720184</v>
      </c>
      <c r="S83" s="8">
        <f t="shared" si="3"/>
        <v>7.8382022267444231</v>
      </c>
      <c r="T83" s="8">
        <f t="shared" si="4"/>
        <v>2070.7276986545398</v>
      </c>
      <c r="U83" s="9" t="e">
        <f t="shared" si="5"/>
        <v>#DIV/0!</v>
      </c>
      <c r="V83" s="7"/>
      <c r="W83" s="34">
        <f t="shared" si="14"/>
        <v>0.05</v>
      </c>
    </row>
    <row r="84" spans="1:23" x14ac:dyDescent="0.2">
      <c r="A84" s="21">
        <f t="shared" si="15"/>
        <v>43404</v>
      </c>
      <c r="B84" s="19" t="str">
        <f t="shared" si="6"/>
        <v>A84</v>
      </c>
      <c r="C84" s="20">
        <v>63</v>
      </c>
      <c r="D84" s="8">
        <f t="shared" si="7"/>
        <v>0</v>
      </c>
      <c r="E84" s="8">
        <f t="shared" si="8"/>
        <v>0</v>
      </c>
      <c r="F84" s="8">
        <f t="shared" si="9"/>
        <v>0</v>
      </c>
      <c r="G84" s="8">
        <f t="shared" si="0"/>
        <v>0</v>
      </c>
      <c r="H84" s="8">
        <f t="shared" si="1"/>
        <v>0</v>
      </c>
      <c r="I84" s="9" t="e">
        <f t="shared" si="2"/>
        <v>#DIV/0!</v>
      </c>
      <c r="J84" s="7"/>
      <c r="K84" s="1">
        <f t="shared" ref="K84:K141" si="18">K83</f>
        <v>0</v>
      </c>
      <c r="M84" s="21">
        <f t="shared" si="17"/>
        <v>43404</v>
      </c>
      <c r="N84" s="19" t="str">
        <f t="shared" si="10"/>
        <v>A84</v>
      </c>
      <c r="O84" s="20">
        <v>63</v>
      </c>
      <c r="P84" s="8">
        <f t="shared" si="11"/>
        <v>2070.7276986545398</v>
      </c>
      <c r="Q84" s="8">
        <f t="shared" si="12"/>
        <v>16.498893480416442</v>
      </c>
      <c r="R84" s="8">
        <f t="shared" si="13"/>
        <v>8.6280320777272497</v>
      </c>
      <c r="S84" s="8">
        <f t="shared" si="3"/>
        <v>7.8708614026891919</v>
      </c>
      <c r="T84" s="8">
        <f t="shared" si="4"/>
        <v>2062.8568372518507</v>
      </c>
      <c r="U84" s="9" t="e">
        <f t="shared" si="5"/>
        <v>#DIV/0!</v>
      </c>
      <c r="V84" s="7"/>
      <c r="W84" s="34">
        <f t="shared" si="14"/>
        <v>0.05</v>
      </c>
    </row>
    <row r="85" spans="1:23" x14ac:dyDescent="0.2">
      <c r="A85" s="21">
        <f t="shared" si="15"/>
        <v>43434</v>
      </c>
      <c r="B85" s="19" t="str">
        <f t="shared" si="6"/>
        <v>A85</v>
      </c>
      <c r="C85" s="20">
        <v>64</v>
      </c>
      <c r="D85" s="8">
        <f t="shared" si="7"/>
        <v>0</v>
      </c>
      <c r="E85" s="8">
        <f t="shared" si="8"/>
        <v>0</v>
      </c>
      <c r="F85" s="8">
        <f t="shared" si="9"/>
        <v>0</v>
      </c>
      <c r="G85" s="8">
        <f t="shared" si="0"/>
        <v>0</v>
      </c>
      <c r="H85" s="8">
        <f t="shared" si="1"/>
        <v>0</v>
      </c>
      <c r="I85" s="9" t="e">
        <f t="shared" si="2"/>
        <v>#DIV/0!</v>
      </c>
      <c r="J85" s="7"/>
      <c r="K85" s="1">
        <f t="shared" si="18"/>
        <v>0</v>
      </c>
      <c r="M85" s="21">
        <f t="shared" si="17"/>
        <v>43434</v>
      </c>
      <c r="N85" s="19" t="str">
        <f t="shared" si="10"/>
        <v>A85</v>
      </c>
      <c r="O85" s="20">
        <v>64</v>
      </c>
      <c r="P85" s="8">
        <f t="shared" si="11"/>
        <v>2062.8568372518507</v>
      </c>
      <c r="Q85" s="8">
        <f t="shared" si="12"/>
        <v>16.498893480416438</v>
      </c>
      <c r="R85" s="8">
        <f t="shared" si="13"/>
        <v>8.5952368218827129</v>
      </c>
      <c r="S85" s="8">
        <f t="shared" si="3"/>
        <v>7.9036566585337251</v>
      </c>
      <c r="T85" s="8">
        <f t="shared" si="4"/>
        <v>2054.953180593317</v>
      </c>
      <c r="U85" s="9" t="e">
        <f t="shared" si="5"/>
        <v>#DIV/0!</v>
      </c>
      <c r="V85" s="7"/>
      <c r="W85" s="34">
        <f t="shared" si="14"/>
        <v>0.05</v>
      </c>
    </row>
    <row r="86" spans="1:23" x14ac:dyDescent="0.2">
      <c r="A86" s="21">
        <f t="shared" si="15"/>
        <v>43465</v>
      </c>
      <c r="B86" s="19" t="str">
        <f t="shared" si="6"/>
        <v>A86</v>
      </c>
      <c r="C86" s="20">
        <v>65</v>
      </c>
      <c r="D86" s="8">
        <f t="shared" si="7"/>
        <v>0</v>
      </c>
      <c r="E86" s="8">
        <f t="shared" si="8"/>
        <v>0</v>
      </c>
      <c r="F86" s="8">
        <f t="shared" si="9"/>
        <v>0</v>
      </c>
      <c r="G86" s="8">
        <f t="shared" ref="G86:G149" si="19">E86-F86</f>
        <v>0</v>
      </c>
      <c r="H86" s="8">
        <f t="shared" ref="H86:H149" si="20">D86-G86</f>
        <v>0</v>
      </c>
      <c r="I86" s="9" t="e">
        <f t="shared" ref="I86:I149" si="21">H86/$D$13</f>
        <v>#DIV/0!</v>
      </c>
      <c r="J86" s="7"/>
      <c r="K86" s="1">
        <f t="shared" si="18"/>
        <v>0</v>
      </c>
      <c r="M86" s="21">
        <f t="shared" si="17"/>
        <v>43465</v>
      </c>
      <c r="N86" s="19" t="str">
        <f t="shared" si="10"/>
        <v>A86</v>
      </c>
      <c r="O86" s="20">
        <v>65</v>
      </c>
      <c r="P86" s="8">
        <f t="shared" si="11"/>
        <v>2054.953180593317</v>
      </c>
      <c r="Q86" s="8">
        <f t="shared" si="12"/>
        <v>16.498893480416442</v>
      </c>
      <c r="R86" s="8">
        <f t="shared" si="13"/>
        <v>8.5623049191388212</v>
      </c>
      <c r="S86" s="8">
        <f t="shared" ref="S86:S149" si="22">Q86-R86</f>
        <v>7.9365885612776204</v>
      </c>
      <c r="T86" s="8">
        <f t="shared" ref="T86:T149" si="23">P86-S86</f>
        <v>2047.0165920320394</v>
      </c>
      <c r="U86" s="9" t="e">
        <f t="shared" ref="U86:U149" si="24">T86/$D$13</f>
        <v>#DIV/0!</v>
      </c>
      <c r="V86" s="7"/>
      <c r="W86" s="34">
        <f t="shared" si="14"/>
        <v>0.05</v>
      </c>
    </row>
    <row r="87" spans="1:23" x14ac:dyDescent="0.2">
      <c r="A87" s="21">
        <f t="shared" si="15"/>
        <v>43496</v>
      </c>
      <c r="B87" s="19" t="str">
        <f t="shared" ref="B87:B150" si="25">"A"&amp;ROW(A87)</f>
        <v>A87</v>
      </c>
      <c r="C87" s="20">
        <v>66</v>
      </c>
      <c r="D87" s="8">
        <f t="shared" ref="D87:D150" si="26">IF(ROUND(H86,0)&gt;0,H86,0)</f>
        <v>0</v>
      </c>
      <c r="E87" s="8">
        <f t="shared" ref="E87:E150" si="27">IF($D$15+1-C87=0,0,PMT(K87/12,$D$15+1-C87,-$D87,0,0))</f>
        <v>0</v>
      </c>
      <c r="F87" s="8">
        <f t="shared" ref="F87:F150" si="28">D87*K87/12</f>
        <v>0</v>
      </c>
      <c r="G87" s="8">
        <f t="shared" si="19"/>
        <v>0</v>
      </c>
      <c r="H87" s="8">
        <f t="shared" si="20"/>
        <v>0</v>
      </c>
      <c r="I87" s="9" t="e">
        <f t="shared" si="21"/>
        <v>#DIV/0!</v>
      </c>
      <c r="J87" s="7"/>
      <c r="K87" s="1">
        <f t="shared" si="18"/>
        <v>0</v>
      </c>
      <c r="M87" s="21">
        <f t="shared" si="17"/>
        <v>43496</v>
      </c>
      <c r="N87" s="19" t="str">
        <f t="shared" ref="N87:N150" si="29">"A"&amp;ROW(M87)</f>
        <v>A87</v>
      </c>
      <c r="O87" s="20">
        <v>66</v>
      </c>
      <c r="P87" s="8">
        <f t="shared" ref="P87:P150" si="30">IF(ROUND(T86,0)&gt;0,T86,0)</f>
        <v>2047.0165920320394</v>
      </c>
      <c r="Q87" s="8">
        <f>IF($P$15+1-O87=0,0,IF($P$18="Beginning",PMT(W87/12,$P$15+1-O87,-$P87,0,1),PMT(W87/12,$P$15+1-O87,-$P87,0,0)))</f>
        <v>16.498893480416442</v>
      </c>
      <c r="R87" s="8">
        <f t="shared" ref="R87:R150" si="31">P87*W87/12</f>
        <v>8.5292358001334971</v>
      </c>
      <c r="S87" s="8">
        <f t="shared" si="22"/>
        <v>7.9696576802829444</v>
      </c>
      <c r="T87" s="8">
        <f t="shared" si="23"/>
        <v>2039.0469343517564</v>
      </c>
      <c r="U87" s="9" t="e">
        <f t="shared" si="24"/>
        <v>#DIV/0!</v>
      </c>
      <c r="V87" s="7"/>
      <c r="W87" s="34">
        <f t="shared" ref="W87:W150" si="32">$P$14</f>
        <v>0.05</v>
      </c>
    </row>
    <row r="88" spans="1:23" x14ac:dyDescent="0.2">
      <c r="A88" s="21">
        <f t="shared" ref="A88:A151" si="33">DATE(YEAR(A87),MONTH(A87)+2,1-1)</f>
        <v>43524</v>
      </c>
      <c r="B88" s="19" t="str">
        <f t="shared" si="25"/>
        <v>A88</v>
      </c>
      <c r="C88" s="20">
        <v>67</v>
      </c>
      <c r="D88" s="8">
        <f t="shared" si="26"/>
        <v>0</v>
      </c>
      <c r="E88" s="8">
        <f t="shared" si="27"/>
        <v>0</v>
      </c>
      <c r="F88" s="8">
        <f t="shared" si="28"/>
        <v>0</v>
      </c>
      <c r="G88" s="8">
        <f t="shared" si="19"/>
        <v>0</v>
      </c>
      <c r="H88" s="8">
        <f t="shared" si="20"/>
        <v>0</v>
      </c>
      <c r="I88" s="9" t="e">
        <f t="shared" si="21"/>
        <v>#DIV/0!</v>
      </c>
      <c r="J88" s="7"/>
      <c r="K88" s="1">
        <f t="shared" si="18"/>
        <v>0</v>
      </c>
      <c r="M88" s="21">
        <f t="shared" ref="M88:M151" si="34">DATE(YEAR(M87),MONTH(M87)+2,1-1)</f>
        <v>43524</v>
      </c>
      <c r="N88" s="19" t="str">
        <f t="shared" si="29"/>
        <v>A88</v>
      </c>
      <c r="O88" s="20">
        <v>67</v>
      </c>
      <c r="P88" s="8">
        <f t="shared" si="30"/>
        <v>2039.0469343517564</v>
      </c>
      <c r="Q88" s="8">
        <f t="shared" ref="Q88:Q90" si="35">IF($P$15+1-O88=0,0,IF($P$18="Beginning",PMT(W88/12,$P$15+1-O88,-$P88,0,1),PMT(W88/12,$P$15+1-O88,-$P88,0,0)))</f>
        <v>16.498893480416442</v>
      </c>
      <c r="R88" s="8">
        <f t="shared" si="31"/>
        <v>8.4960288931323191</v>
      </c>
      <c r="S88" s="8">
        <f t="shared" si="22"/>
        <v>8.0028645872841224</v>
      </c>
      <c r="T88" s="8">
        <f t="shared" si="23"/>
        <v>2031.0440697644722</v>
      </c>
      <c r="U88" s="9" t="e">
        <f t="shared" si="24"/>
        <v>#DIV/0!</v>
      </c>
      <c r="V88" s="7"/>
      <c r="W88" s="34">
        <f t="shared" si="32"/>
        <v>0.05</v>
      </c>
    </row>
    <row r="89" spans="1:23" x14ac:dyDescent="0.2">
      <c r="A89" s="21">
        <f t="shared" si="33"/>
        <v>43555</v>
      </c>
      <c r="B89" s="19" t="str">
        <f t="shared" si="25"/>
        <v>A89</v>
      </c>
      <c r="C89" s="20">
        <v>68</v>
      </c>
      <c r="D89" s="8">
        <f t="shared" si="26"/>
        <v>0</v>
      </c>
      <c r="E89" s="8">
        <f t="shared" si="27"/>
        <v>0</v>
      </c>
      <c r="F89" s="8">
        <f t="shared" si="28"/>
        <v>0</v>
      </c>
      <c r="G89" s="8">
        <f t="shared" si="19"/>
        <v>0</v>
      </c>
      <c r="H89" s="8">
        <f t="shared" si="20"/>
        <v>0</v>
      </c>
      <c r="I89" s="9" t="e">
        <f t="shared" si="21"/>
        <v>#DIV/0!</v>
      </c>
      <c r="J89" s="7"/>
      <c r="K89" s="1">
        <f t="shared" si="18"/>
        <v>0</v>
      </c>
      <c r="M89" s="21">
        <f t="shared" si="34"/>
        <v>43555</v>
      </c>
      <c r="N89" s="19" t="str">
        <f t="shared" si="29"/>
        <v>A89</v>
      </c>
      <c r="O89" s="20">
        <v>68</v>
      </c>
      <c r="P89" s="8">
        <f t="shared" si="30"/>
        <v>2031.0440697644722</v>
      </c>
      <c r="Q89" s="8">
        <f t="shared" si="35"/>
        <v>16.498893480416438</v>
      </c>
      <c r="R89" s="8">
        <f t="shared" si="31"/>
        <v>8.4626836240186343</v>
      </c>
      <c r="S89" s="8">
        <f t="shared" si="22"/>
        <v>8.0362098563978037</v>
      </c>
      <c r="T89" s="8">
        <f t="shared" si="23"/>
        <v>2023.0078599080744</v>
      </c>
      <c r="U89" s="9" t="e">
        <f t="shared" si="24"/>
        <v>#DIV/0!</v>
      </c>
      <c r="V89" s="7"/>
      <c r="W89" s="34">
        <f t="shared" si="32"/>
        <v>0.05</v>
      </c>
    </row>
    <row r="90" spans="1:23" x14ac:dyDescent="0.2">
      <c r="A90" s="21">
        <f t="shared" si="33"/>
        <v>43585</v>
      </c>
      <c r="B90" s="19" t="str">
        <f t="shared" si="25"/>
        <v>A90</v>
      </c>
      <c r="C90" s="20">
        <v>69</v>
      </c>
      <c r="D90" s="8">
        <f t="shared" si="26"/>
        <v>0</v>
      </c>
      <c r="E90" s="8">
        <f t="shared" si="27"/>
        <v>0</v>
      </c>
      <c r="F90" s="8">
        <f t="shared" si="28"/>
        <v>0</v>
      </c>
      <c r="G90" s="8">
        <f t="shared" si="19"/>
        <v>0</v>
      </c>
      <c r="H90" s="8">
        <f t="shared" si="20"/>
        <v>0</v>
      </c>
      <c r="I90" s="9" t="e">
        <f t="shared" si="21"/>
        <v>#DIV/0!</v>
      </c>
      <c r="J90" s="7"/>
      <c r="K90" s="1">
        <f t="shared" si="18"/>
        <v>0</v>
      </c>
      <c r="M90" s="21">
        <f t="shared" si="34"/>
        <v>43585</v>
      </c>
      <c r="N90" s="19" t="str">
        <f t="shared" si="29"/>
        <v>A90</v>
      </c>
      <c r="O90" s="20">
        <v>69</v>
      </c>
      <c r="P90" s="8">
        <f t="shared" si="30"/>
        <v>2023.0078599080744</v>
      </c>
      <c r="Q90" s="8">
        <f t="shared" si="35"/>
        <v>16.498893480416438</v>
      </c>
      <c r="R90" s="8">
        <f t="shared" si="31"/>
        <v>8.4291994162836428</v>
      </c>
      <c r="S90" s="8">
        <f t="shared" si="22"/>
        <v>8.0696940641327952</v>
      </c>
      <c r="T90" s="8">
        <f t="shared" si="23"/>
        <v>2014.9381658439415</v>
      </c>
      <c r="U90" s="9" t="e">
        <f t="shared" si="24"/>
        <v>#DIV/0!</v>
      </c>
      <c r="V90" s="7"/>
      <c r="W90" s="34">
        <f t="shared" si="32"/>
        <v>0.05</v>
      </c>
    </row>
    <row r="91" spans="1:23" x14ac:dyDescent="0.2">
      <c r="A91" s="21">
        <f t="shared" si="33"/>
        <v>43616</v>
      </c>
      <c r="B91" s="19" t="str">
        <f t="shared" si="25"/>
        <v>A91</v>
      </c>
      <c r="C91" s="20">
        <v>70</v>
      </c>
      <c r="D91" s="8">
        <f t="shared" si="26"/>
        <v>0</v>
      </c>
      <c r="E91" s="8">
        <f t="shared" si="27"/>
        <v>0</v>
      </c>
      <c r="F91" s="8">
        <f t="shared" si="28"/>
        <v>0</v>
      </c>
      <c r="G91" s="8">
        <f t="shared" si="19"/>
        <v>0</v>
      </c>
      <c r="H91" s="8">
        <f t="shared" si="20"/>
        <v>0</v>
      </c>
      <c r="I91" s="9" t="e">
        <f t="shared" si="21"/>
        <v>#DIV/0!</v>
      </c>
      <c r="J91" s="7"/>
      <c r="K91" s="1">
        <f t="shared" si="18"/>
        <v>0</v>
      </c>
      <c r="M91" s="21">
        <f t="shared" si="34"/>
        <v>43616</v>
      </c>
      <c r="N91" s="19" t="str">
        <f t="shared" si="29"/>
        <v>A91</v>
      </c>
      <c r="O91" s="20">
        <v>70</v>
      </c>
      <c r="P91" s="8">
        <f t="shared" si="30"/>
        <v>2014.9381658439415</v>
      </c>
      <c r="Q91" s="8">
        <f>IF($P$15+1-O91=0,0,IF($P$18="Beginning",PMT(W91/12,$P$15+1-O91,-$P91,0,1),PMT(W91/12,$P$15+1-O91,-$P91,0,0)))</f>
        <v>16.498893480416438</v>
      </c>
      <c r="R91" s="8">
        <f t="shared" si="31"/>
        <v>8.3955756910164236</v>
      </c>
      <c r="S91" s="8">
        <f t="shared" si="22"/>
        <v>8.1033177894000143</v>
      </c>
      <c r="T91" s="8">
        <f t="shared" si="23"/>
        <v>2006.8348480545415</v>
      </c>
      <c r="U91" s="9" t="e">
        <f t="shared" si="24"/>
        <v>#DIV/0!</v>
      </c>
      <c r="V91" s="7"/>
      <c r="W91" s="34">
        <f t="shared" si="32"/>
        <v>0.05</v>
      </c>
    </row>
    <row r="92" spans="1:23" x14ac:dyDescent="0.2">
      <c r="A92" s="21">
        <f t="shared" si="33"/>
        <v>43646</v>
      </c>
      <c r="B92" s="19" t="str">
        <f t="shared" si="25"/>
        <v>A92</v>
      </c>
      <c r="C92" s="20">
        <v>71</v>
      </c>
      <c r="D92" s="8">
        <f t="shared" si="26"/>
        <v>0</v>
      </c>
      <c r="E92" s="8">
        <f t="shared" si="27"/>
        <v>0</v>
      </c>
      <c r="F92" s="8">
        <f t="shared" si="28"/>
        <v>0</v>
      </c>
      <c r="G92" s="8">
        <f t="shared" si="19"/>
        <v>0</v>
      </c>
      <c r="H92" s="8">
        <f t="shared" si="20"/>
        <v>0</v>
      </c>
      <c r="I92" s="9" t="e">
        <f t="shared" si="21"/>
        <v>#DIV/0!</v>
      </c>
      <c r="J92" s="7"/>
      <c r="K92" s="1">
        <f t="shared" si="18"/>
        <v>0</v>
      </c>
      <c r="M92" s="21">
        <f t="shared" si="34"/>
        <v>43646</v>
      </c>
      <c r="N92" s="19" t="str">
        <f t="shared" si="29"/>
        <v>A92</v>
      </c>
      <c r="O92" s="20">
        <v>71</v>
      </c>
      <c r="P92" s="8">
        <f t="shared" si="30"/>
        <v>2006.8348480545415</v>
      </c>
      <c r="Q92" s="8">
        <f t="shared" ref="Q92:Q113" si="36">IF($P$15+1-O92=0,0,IF($P$18="Beginning",PMT(W92/12,$P$15+1-O92,-$P92,0,1),PMT(W92/12,$P$15+1-O92,-$P92,0,0)))</f>
        <v>16.498893480416442</v>
      </c>
      <c r="R92" s="8">
        <f t="shared" si="31"/>
        <v>8.3618118668939232</v>
      </c>
      <c r="S92" s="8">
        <f t="shared" si="22"/>
        <v>8.1370816135225184</v>
      </c>
      <c r="T92" s="8">
        <f t="shared" si="23"/>
        <v>1998.697766441019</v>
      </c>
      <c r="U92" s="9" t="e">
        <f t="shared" si="24"/>
        <v>#DIV/0!</v>
      </c>
      <c r="V92" s="7"/>
      <c r="W92" s="34">
        <f t="shared" si="32"/>
        <v>0.05</v>
      </c>
    </row>
    <row r="93" spans="1:23" x14ac:dyDescent="0.2">
      <c r="A93" s="21">
        <f t="shared" si="33"/>
        <v>43677</v>
      </c>
      <c r="B93" s="19" t="str">
        <f t="shared" si="25"/>
        <v>A93</v>
      </c>
      <c r="C93" s="20">
        <v>72</v>
      </c>
      <c r="D93" s="8">
        <f t="shared" si="26"/>
        <v>0</v>
      </c>
      <c r="E93" s="8">
        <f t="shared" si="27"/>
        <v>0</v>
      </c>
      <c r="F93" s="8">
        <f t="shared" si="28"/>
        <v>0</v>
      </c>
      <c r="G93" s="8">
        <f t="shared" si="19"/>
        <v>0</v>
      </c>
      <c r="H93" s="8">
        <f t="shared" si="20"/>
        <v>0</v>
      </c>
      <c r="I93" s="9" t="e">
        <f t="shared" si="21"/>
        <v>#DIV/0!</v>
      </c>
      <c r="J93" s="7"/>
      <c r="K93" s="1">
        <f t="shared" si="18"/>
        <v>0</v>
      </c>
      <c r="M93" s="21">
        <f t="shared" si="34"/>
        <v>43677</v>
      </c>
      <c r="N93" s="19" t="str">
        <f t="shared" si="29"/>
        <v>A93</v>
      </c>
      <c r="O93" s="20">
        <v>72</v>
      </c>
      <c r="P93" s="8">
        <f t="shared" si="30"/>
        <v>1998.697766441019</v>
      </c>
      <c r="Q93" s="8">
        <f t="shared" si="36"/>
        <v>16.498893480416442</v>
      </c>
      <c r="R93" s="8">
        <f t="shared" si="31"/>
        <v>8.3279073601709133</v>
      </c>
      <c r="S93" s="8">
        <f t="shared" si="22"/>
        <v>8.1709861202455283</v>
      </c>
      <c r="T93" s="8">
        <f t="shared" si="23"/>
        <v>1990.5267803207735</v>
      </c>
      <c r="U93" s="9" t="e">
        <f t="shared" si="24"/>
        <v>#DIV/0!</v>
      </c>
      <c r="V93" s="7"/>
      <c r="W93" s="34">
        <f t="shared" si="32"/>
        <v>0.05</v>
      </c>
    </row>
    <row r="94" spans="1:23" x14ac:dyDescent="0.2">
      <c r="A94" s="21">
        <f t="shared" si="33"/>
        <v>43708</v>
      </c>
      <c r="B94" s="19" t="str">
        <f t="shared" si="25"/>
        <v>A94</v>
      </c>
      <c r="C94" s="20">
        <v>73</v>
      </c>
      <c r="D94" s="8">
        <f t="shared" si="26"/>
        <v>0</v>
      </c>
      <c r="E94" s="8">
        <f t="shared" si="27"/>
        <v>0</v>
      </c>
      <c r="F94" s="8">
        <f t="shared" si="28"/>
        <v>0</v>
      </c>
      <c r="G94" s="8">
        <f t="shared" si="19"/>
        <v>0</v>
      </c>
      <c r="H94" s="8">
        <f t="shared" si="20"/>
        <v>0</v>
      </c>
      <c r="I94" s="9" t="e">
        <f t="shared" si="21"/>
        <v>#DIV/0!</v>
      </c>
      <c r="J94" s="7"/>
      <c r="K94" s="1">
        <f t="shared" si="18"/>
        <v>0</v>
      </c>
      <c r="M94" s="21">
        <f t="shared" si="34"/>
        <v>43708</v>
      </c>
      <c r="N94" s="19" t="str">
        <f t="shared" si="29"/>
        <v>A94</v>
      </c>
      <c r="O94" s="20">
        <v>73</v>
      </c>
      <c r="P94" s="8">
        <f t="shared" si="30"/>
        <v>1990.5267803207735</v>
      </c>
      <c r="Q94" s="8">
        <f t="shared" si="36"/>
        <v>16.498893480416442</v>
      </c>
      <c r="R94" s="8">
        <f t="shared" si="31"/>
        <v>8.2938615846698891</v>
      </c>
      <c r="S94" s="8">
        <f t="shared" si="22"/>
        <v>8.2050318957465525</v>
      </c>
      <c r="T94" s="8">
        <f t="shared" si="23"/>
        <v>1982.321748425027</v>
      </c>
      <c r="U94" s="9" t="e">
        <f t="shared" si="24"/>
        <v>#DIV/0!</v>
      </c>
      <c r="V94" s="7"/>
      <c r="W94" s="34">
        <f t="shared" si="32"/>
        <v>0.05</v>
      </c>
    </row>
    <row r="95" spans="1:23" x14ac:dyDescent="0.2">
      <c r="A95" s="21">
        <f t="shared" si="33"/>
        <v>43738</v>
      </c>
      <c r="B95" s="19" t="str">
        <f t="shared" si="25"/>
        <v>A95</v>
      </c>
      <c r="C95" s="20">
        <v>74</v>
      </c>
      <c r="D95" s="8">
        <f t="shared" si="26"/>
        <v>0</v>
      </c>
      <c r="E95" s="8">
        <f t="shared" si="27"/>
        <v>0</v>
      </c>
      <c r="F95" s="8">
        <f t="shared" si="28"/>
        <v>0</v>
      </c>
      <c r="G95" s="8">
        <f t="shared" si="19"/>
        <v>0</v>
      </c>
      <c r="H95" s="8">
        <f t="shared" si="20"/>
        <v>0</v>
      </c>
      <c r="I95" s="9" t="e">
        <f t="shared" si="21"/>
        <v>#DIV/0!</v>
      </c>
      <c r="J95" s="7"/>
      <c r="K95" s="1">
        <f t="shared" si="18"/>
        <v>0</v>
      </c>
      <c r="M95" s="21">
        <f t="shared" si="34"/>
        <v>43738</v>
      </c>
      <c r="N95" s="19" t="str">
        <f t="shared" si="29"/>
        <v>A95</v>
      </c>
      <c r="O95" s="20">
        <v>74</v>
      </c>
      <c r="P95" s="8">
        <f t="shared" si="30"/>
        <v>1982.321748425027</v>
      </c>
      <c r="Q95" s="8">
        <f>IF($P$15+1-O95=0,0,IF($P$18="Beginning",PMT(W95/12,$P$15+1-O95,-$P95,0,1),PMT(W95/12,$P$15+1-O95,-$P95,0,0)))</f>
        <v>16.498893480416438</v>
      </c>
      <c r="R95" s="8">
        <f t="shared" si="31"/>
        <v>8.2596739517709459</v>
      </c>
      <c r="S95" s="8">
        <f t="shared" si="22"/>
        <v>8.2392195286454921</v>
      </c>
      <c r="T95" s="8">
        <f t="shared" si="23"/>
        <v>1974.0825288963815</v>
      </c>
      <c r="U95" s="9" t="e">
        <f t="shared" si="24"/>
        <v>#DIV/0!</v>
      </c>
      <c r="V95" s="7"/>
      <c r="W95" s="34">
        <f t="shared" si="32"/>
        <v>0.05</v>
      </c>
    </row>
    <row r="96" spans="1:23" x14ac:dyDescent="0.2">
      <c r="A96" s="21">
        <f t="shared" si="33"/>
        <v>43769</v>
      </c>
      <c r="B96" s="19" t="str">
        <f t="shared" si="25"/>
        <v>A96</v>
      </c>
      <c r="C96" s="20">
        <v>75</v>
      </c>
      <c r="D96" s="8">
        <f t="shared" si="26"/>
        <v>0</v>
      </c>
      <c r="E96" s="8">
        <f t="shared" si="27"/>
        <v>0</v>
      </c>
      <c r="F96" s="8">
        <f t="shared" si="28"/>
        <v>0</v>
      </c>
      <c r="G96" s="8">
        <f t="shared" si="19"/>
        <v>0</v>
      </c>
      <c r="H96" s="8">
        <f t="shared" si="20"/>
        <v>0</v>
      </c>
      <c r="I96" s="9" t="e">
        <f t="shared" si="21"/>
        <v>#DIV/0!</v>
      </c>
      <c r="J96" s="7"/>
      <c r="K96" s="1">
        <f t="shared" si="18"/>
        <v>0</v>
      </c>
      <c r="M96" s="21">
        <f t="shared" si="34"/>
        <v>43769</v>
      </c>
      <c r="N96" s="19" t="str">
        <f t="shared" si="29"/>
        <v>A96</v>
      </c>
      <c r="O96" s="20">
        <v>75</v>
      </c>
      <c r="P96" s="8">
        <f t="shared" si="30"/>
        <v>1974.0825288963815</v>
      </c>
      <c r="Q96" s="8">
        <f t="shared" si="36"/>
        <v>16.498893480416442</v>
      </c>
      <c r="R96" s="8">
        <f t="shared" si="31"/>
        <v>8.2253438704015895</v>
      </c>
      <c r="S96" s="8">
        <f t="shared" si="22"/>
        <v>8.273549610014852</v>
      </c>
      <c r="T96" s="8">
        <f t="shared" si="23"/>
        <v>1965.8089792863666</v>
      </c>
      <c r="U96" s="9" t="e">
        <f t="shared" si="24"/>
        <v>#DIV/0!</v>
      </c>
      <c r="V96" s="7"/>
      <c r="W96" s="34">
        <f t="shared" si="32"/>
        <v>0.05</v>
      </c>
    </row>
    <row r="97" spans="1:23" x14ac:dyDescent="0.2">
      <c r="A97" s="21">
        <f t="shared" si="33"/>
        <v>43799</v>
      </c>
      <c r="B97" s="19" t="str">
        <f t="shared" si="25"/>
        <v>A97</v>
      </c>
      <c r="C97" s="20">
        <v>76</v>
      </c>
      <c r="D97" s="8">
        <f t="shared" si="26"/>
        <v>0</v>
      </c>
      <c r="E97" s="8">
        <f t="shared" si="27"/>
        <v>0</v>
      </c>
      <c r="F97" s="8">
        <f t="shared" si="28"/>
        <v>0</v>
      </c>
      <c r="G97" s="8">
        <f t="shared" si="19"/>
        <v>0</v>
      </c>
      <c r="H97" s="8">
        <f t="shared" si="20"/>
        <v>0</v>
      </c>
      <c r="I97" s="9" t="e">
        <f t="shared" si="21"/>
        <v>#DIV/0!</v>
      </c>
      <c r="J97" s="7"/>
      <c r="K97" s="1">
        <f t="shared" si="18"/>
        <v>0</v>
      </c>
      <c r="M97" s="21">
        <f t="shared" si="34"/>
        <v>43799</v>
      </c>
      <c r="N97" s="19" t="str">
        <f t="shared" si="29"/>
        <v>A97</v>
      </c>
      <c r="O97" s="20">
        <v>76</v>
      </c>
      <c r="P97" s="8">
        <f t="shared" si="30"/>
        <v>1965.8089792863666</v>
      </c>
      <c r="Q97" s="8">
        <f t="shared" si="36"/>
        <v>16.498893480416442</v>
      </c>
      <c r="R97" s="8">
        <f t="shared" si="31"/>
        <v>8.1908707470265281</v>
      </c>
      <c r="S97" s="8">
        <f t="shared" si="22"/>
        <v>8.3080227333899135</v>
      </c>
      <c r="T97" s="8">
        <f t="shared" si="23"/>
        <v>1957.5009565529767</v>
      </c>
      <c r="U97" s="9" t="e">
        <f t="shared" si="24"/>
        <v>#DIV/0!</v>
      </c>
      <c r="V97" s="7"/>
      <c r="W97" s="34">
        <f t="shared" si="32"/>
        <v>0.05</v>
      </c>
    </row>
    <row r="98" spans="1:23" x14ac:dyDescent="0.2">
      <c r="A98" s="21">
        <f t="shared" si="33"/>
        <v>43830</v>
      </c>
      <c r="B98" s="19" t="str">
        <f t="shared" si="25"/>
        <v>A98</v>
      </c>
      <c r="C98" s="20">
        <v>77</v>
      </c>
      <c r="D98" s="8">
        <f t="shared" si="26"/>
        <v>0</v>
      </c>
      <c r="E98" s="8">
        <f t="shared" si="27"/>
        <v>0</v>
      </c>
      <c r="F98" s="8">
        <f t="shared" si="28"/>
        <v>0</v>
      </c>
      <c r="G98" s="8">
        <f t="shared" si="19"/>
        <v>0</v>
      </c>
      <c r="H98" s="8">
        <f t="shared" si="20"/>
        <v>0</v>
      </c>
      <c r="I98" s="9" t="e">
        <f t="shared" si="21"/>
        <v>#DIV/0!</v>
      </c>
      <c r="J98" s="7"/>
      <c r="K98" s="1">
        <f t="shared" si="18"/>
        <v>0</v>
      </c>
      <c r="M98" s="21">
        <f t="shared" si="34"/>
        <v>43830</v>
      </c>
      <c r="N98" s="19" t="str">
        <f t="shared" si="29"/>
        <v>A98</v>
      </c>
      <c r="O98" s="20">
        <v>77</v>
      </c>
      <c r="P98" s="8">
        <f t="shared" si="30"/>
        <v>1957.5009565529767</v>
      </c>
      <c r="Q98" s="8">
        <f t="shared" si="36"/>
        <v>16.498893480416442</v>
      </c>
      <c r="R98" s="8">
        <f t="shared" si="31"/>
        <v>8.1562539856374041</v>
      </c>
      <c r="S98" s="8">
        <f t="shared" si="22"/>
        <v>8.3426394947790374</v>
      </c>
      <c r="T98" s="8">
        <f t="shared" si="23"/>
        <v>1949.1583170581978</v>
      </c>
      <c r="U98" s="9" t="e">
        <f t="shared" si="24"/>
        <v>#DIV/0!</v>
      </c>
      <c r="V98" s="7"/>
      <c r="W98" s="34">
        <f t="shared" si="32"/>
        <v>0.05</v>
      </c>
    </row>
    <row r="99" spans="1:23" x14ac:dyDescent="0.2">
      <c r="A99" s="21">
        <f t="shared" si="33"/>
        <v>43861</v>
      </c>
      <c r="B99" s="19" t="str">
        <f t="shared" si="25"/>
        <v>A99</v>
      </c>
      <c r="C99" s="20">
        <v>78</v>
      </c>
      <c r="D99" s="8">
        <f t="shared" si="26"/>
        <v>0</v>
      </c>
      <c r="E99" s="8">
        <f t="shared" si="27"/>
        <v>0</v>
      </c>
      <c r="F99" s="8">
        <f t="shared" si="28"/>
        <v>0</v>
      </c>
      <c r="G99" s="8">
        <f t="shared" si="19"/>
        <v>0</v>
      </c>
      <c r="H99" s="8">
        <f t="shared" si="20"/>
        <v>0</v>
      </c>
      <c r="I99" s="9" t="e">
        <f t="shared" si="21"/>
        <v>#DIV/0!</v>
      </c>
      <c r="J99" s="7"/>
      <c r="K99" s="1">
        <f t="shared" si="18"/>
        <v>0</v>
      </c>
      <c r="M99" s="21">
        <f t="shared" si="34"/>
        <v>43861</v>
      </c>
      <c r="N99" s="19" t="str">
        <f t="shared" si="29"/>
        <v>A99</v>
      </c>
      <c r="O99" s="20">
        <v>78</v>
      </c>
      <c r="P99" s="8">
        <f t="shared" si="30"/>
        <v>1949.1583170581978</v>
      </c>
      <c r="Q99" s="8">
        <f t="shared" si="36"/>
        <v>16.498893480416438</v>
      </c>
      <c r="R99" s="8">
        <f t="shared" si="31"/>
        <v>8.1214929877424904</v>
      </c>
      <c r="S99" s="8">
        <f t="shared" si="22"/>
        <v>8.3774004926739476</v>
      </c>
      <c r="T99" s="8">
        <f t="shared" si="23"/>
        <v>1940.7809165655237</v>
      </c>
      <c r="U99" s="9" t="e">
        <f t="shared" si="24"/>
        <v>#DIV/0!</v>
      </c>
      <c r="V99" s="7"/>
      <c r="W99" s="34">
        <f t="shared" si="32"/>
        <v>0.05</v>
      </c>
    </row>
    <row r="100" spans="1:23" x14ac:dyDescent="0.2">
      <c r="A100" s="21">
        <f t="shared" si="33"/>
        <v>43890</v>
      </c>
      <c r="B100" s="19" t="str">
        <f t="shared" si="25"/>
        <v>A100</v>
      </c>
      <c r="C100" s="20">
        <v>79</v>
      </c>
      <c r="D100" s="8">
        <f t="shared" si="26"/>
        <v>0</v>
      </c>
      <c r="E100" s="8">
        <f t="shared" si="27"/>
        <v>0</v>
      </c>
      <c r="F100" s="8">
        <f t="shared" si="28"/>
        <v>0</v>
      </c>
      <c r="G100" s="8">
        <f t="shared" si="19"/>
        <v>0</v>
      </c>
      <c r="H100" s="8">
        <f t="shared" si="20"/>
        <v>0</v>
      </c>
      <c r="I100" s="9" t="e">
        <f t="shared" si="21"/>
        <v>#DIV/0!</v>
      </c>
      <c r="J100" s="7"/>
      <c r="K100" s="1">
        <f t="shared" si="18"/>
        <v>0</v>
      </c>
      <c r="M100" s="21">
        <f t="shared" si="34"/>
        <v>43890</v>
      </c>
      <c r="N100" s="19" t="str">
        <f t="shared" si="29"/>
        <v>A100</v>
      </c>
      <c r="O100" s="20">
        <v>79</v>
      </c>
      <c r="P100" s="8">
        <f t="shared" si="30"/>
        <v>1940.7809165655237</v>
      </c>
      <c r="Q100" s="8">
        <f t="shared" si="36"/>
        <v>16.498893480416438</v>
      </c>
      <c r="R100" s="8">
        <f t="shared" si="31"/>
        <v>8.0865871523563495</v>
      </c>
      <c r="S100" s="8">
        <f t="shared" si="22"/>
        <v>8.4123063280600885</v>
      </c>
      <c r="T100" s="8">
        <f t="shared" si="23"/>
        <v>1932.3686102374636</v>
      </c>
      <c r="U100" s="9" t="e">
        <f t="shared" si="24"/>
        <v>#DIV/0!</v>
      </c>
      <c r="V100" s="7"/>
      <c r="W100" s="34">
        <f t="shared" si="32"/>
        <v>0.05</v>
      </c>
    </row>
    <row r="101" spans="1:23" x14ac:dyDescent="0.2">
      <c r="A101" s="21">
        <f t="shared" si="33"/>
        <v>43921</v>
      </c>
      <c r="B101" s="19" t="str">
        <f t="shared" si="25"/>
        <v>A101</v>
      </c>
      <c r="C101" s="20">
        <v>80</v>
      </c>
      <c r="D101" s="8">
        <f t="shared" si="26"/>
        <v>0</v>
      </c>
      <c r="E101" s="8">
        <f t="shared" si="27"/>
        <v>0</v>
      </c>
      <c r="F101" s="8">
        <f t="shared" si="28"/>
        <v>0</v>
      </c>
      <c r="G101" s="8">
        <f t="shared" si="19"/>
        <v>0</v>
      </c>
      <c r="H101" s="8">
        <f t="shared" si="20"/>
        <v>0</v>
      </c>
      <c r="I101" s="9" t="e">
        <f t="shared" si="21"/>
        <v>#DIV/0!</v>
      </c>
      <c r="J101" s="7"/>
      <c r="K101" s="1">
        <f t="shared" si="18"/>
        <v>0</v>
      </c>
      <c r="M101" s="21">
        <f t="shared" si="34"/>
        <v>43921</v>
      </c>
      <c r="N101" s="19" t="str">
        <f t="shared" si="29"/>
        <v>A101</v>
      </c>
      <c r="O101" s="20">
        <v>80</v>
      </c>
      <c r="P101" s="8">
        <f t="shared" si="30"/>
        <v>1932.3686102374636</v>
      </c>
      <c r="Q101" s="8">
        <f t="shared" si="36"/>
        <v>16.498893480416438</v>
      </c>
      <c r="R101" s="8">
        <f t="shared" si="31"/>
        <v>8.0515358759894315</v>
      </c>
      <c r="S101" s="8">
        <f t="shared" si="22"/>
        <v>8.4473576044270065</v>
      </c>
      <c r="T101" s="8">
        <f t="shared" si="23"/>
        <v>1923.9212526330366</v>
      </c>
      <c r="U101" s="9" t="e">
        <f t="shared" si="24"/>
        <v>#DIV/0!</v>
      </c>
      <c r="V101" s="7"/>
      <c r="W101" s="34">
        <f t="shared" si="32"/>
        <v>0.05</v>
      </c>
    </row>
    <row r="102" spans="1:23" x14ac:dyDescent="0.2">
      <c r="A102" s="21">
        <f t="shared" si="33"/>
        <v>43951</v>
      </c>
      <c r="B102" s="19" t="str">
        <f t="shared" si="25"/>
        <v>A102</v>
      </c>
      <c r="C102" s="20">
        <v>81</v>
      </c>
      <c r="D102" s="8">
        <f t="shared" si="26"/>
        <v>0</v>
      </c>
      <c r="E102" s="8">
        <f t="shared" si="27"/>
        <v>0</v>
      </c>
      <c r="F102" s="8">
        <f t="shared" si="28"/>
        <v>0</v>
      </c>
      <c r="G102" s="8">
        <f t="shared" si="19"/>
        <v>0</v>
      </c>
      <c r="H102" s="8">
        <f t="shared" si="20"/>
        <v>0</v>
      </c>
      <c r="I102" s="9" t="e">
        <f t="shared" si="21"/>
        <v>#DIV/0!</v>
      </c>
      <c r="J102" s="7"/>
      <c r="K102" s="1">
        <f t="shared" si="18"/>
        <v>0</v>
      </c>
      <c r="M102" s="21">
        <f t="shared" si="34"/>
        <v>43951</v>
      </c>
      <c r="N102" s="19" t="str">
        <f t="shared" si="29"/>
        <v>A102</v>
      </c>
      <c r="O102" s="20">
        <v>81</v>
      </c>
      <c r="P102" s="8">
        <f t="shared" si="30"/>
        <v>1923.9212526330366</v>
      </c>
      <c r="Q102" s="8">
        <f t="shared" si="36"/>
        <v>16.498893480416442</v>
      </c>
      <c r="R102" s="8">
        <f t="shared" si="31"/>
        <v>8.016338552637654</v>
      </c>
      <c r="S102" s="8">
        <f t="shared" si="22"/>
        <v>8.4825549277787875</v>
      </c>
      <c r="T102" s="8">
        <f t="shared" si="23"/>
        <v>1915.4386977052577</v>
      </c>
      <c r="U102" s="9" t="e">
        <f t="shared" si="24"/>
        <v>#DIV/0!</v>
      </c>
      <c r="V102" s="7"/>
      <c r="W102" s="34">
        <f t="shared" si="32"/>
        <v>0.05</v>
      </c>
    </row>
    <row r="103" spans="1:23" x14ac:dyDescent="0.2">
      <c r="A103" s="21">
        <f t="shared" si="33"/>
        <v>43982</v>
      </c>
      <c r="B103" s="19" t="str">
        <f t="shared" si="25"/>
        <v>A103</v>
      </c>
      <c r="C103" s="20">
        <v>82</v>
      </c>
      <c r="D103" s="8">
        <f t="shared" si="26"/>
        <v>0</v>
      </c>
      <c r="E103" s="8">
        <f t="shared" si="27"/>
        <v>0</v>
      </c>
      <c r="F103" s="8">
        <f t="shared" si="28"/>
        <v>0</v>
      </c>
      <c r="G103" s="8">
        <f t="shared" si="19"/>
        <v>0</v>
      </c>
      <c r="H103" s="8">
        <f t="shared" si="20"/>
        <v>0</v>
      </c>
      <c r="I103" s="9" t="e">
        <f t="shared" si="21"/>
        <v>#DIV/0!</v>
      </c>
      <c r="J103" s="7"/>
      <c r="K103" s="1">
        <f t="shared" si="18"/>
        <v>0</v>
      </c>
      <c r="M103" s="21">
        <f t="shared" si="34"/>
        <v>43982</v>
      </c>
      <c r="N103" s="19" t="str">
        <f t="shared" si="29"/>
        <v>A103</v>
      </c>
      <c r="O103" s="20">
        <v>82</v>
      </c>
      <c r="P103" s="8">
        <f t="shared" si="30"/>
        <v>1915.4386977052577</v>
      </c>
      <c r="Q103" s="8">
        <f t="shared" si="36"/>
        <v>16.498893480416442</v>
      </c>
      <c r="R103" s="8">
        <f t="shared" si="31"/>
        <v>7.9809945737719081</v>
      </c>
      <c r="S103" s="8">
        <f t="shared" si="22"/>
        <v>8.5178989066445325</v>
      </c>
      <c r="T103" s="8">
        <f t="shared" si="23"/>
        <v>1906.9207987986131</v>
      </c>
      <c r="U103" s="9" t="e">
        <f t="shared" si="24"/>
        <v>#DIV/0!</v>
      </c>
      <c r="V103" s="7"/>
      <c r="W103" s="34">
        <f t="shared" si="32"/>
        <v>0.05</v>
      </c>
    </row>
    <row r="104" spans="1:23" x14ac:dyDescent="0.2">
      <c r="A104" s="21">
        <f t="shared" si="33"/>
        <v>44012</v>
      </c>
      <c r="B104" s="19" t="str">
        <f t="shared" si="25"/>
        <v>A104</v>
      </c>
      <c r="C104" s="20">
        <v>83</v>
      </c>
      <c r="D104" s="8">
        <f t="shared" si="26"/>
        <v>0</v>
      </c>
      <c r="E104" s="8">
        <f t="shared" si="27"/>
        <v>0</v>
      </c>
      <c r="F104" s="8">
        <f t="shared" si="28"/>
        <v>0</v>
      </c>
      <c r="G104" s="8">
        <f t="shared" si="19"/>
        <v>0</v>
      </c>
      <c r="H104" s="8">
        <f t="shared" si="20"/>
        <v>0</v>
      </c>
      <c r="I104" s="9" t="e">
        <f t="shared" si="21"/>
        <v>#DIV/0!</v>
      </c>
      <c r="J104" s="7"/>
      <c r="K104" s="1">
        <f t="shared" si="18"/>
        <v>0</v>
      </c>
      <c r="M104" s="21">
        <f t="shared" si="34"/>
        <v>44012</v>
      </c>
      <c r="N104" s="19" t="str">
        <f t="shared" si="29"/>
        <v>A104</v>
      </c>
      <c r="O104" s="20">
        <v>83</v>
      </c>
      <c r="P104" s="8">
        <f t="shared" si="30"/>
        <v>1906.9207987986131</v>
      </c>
      <c r="Q104" s="8">
        <f t="shared" si="36"/>
        <v>16.498893480416442</v>
      </c>
      <c r="R104" s="8">
        <f t="shared" si="31"/>
        <v>7.9455033283275549</v>
      </c>
      <c r="S104" s="8">
        <f t="shared" si="22"/>
        <v>8.5533901520888875</v>
      </c>
      <c r="T104" s="8">
        <f t="shared" si="23"/>
        <v>1898.3674086465242</v>
      </c>
      <c r="U104" s="9" t="e">
        <f t="shared" si="24"/>
        <v>#DIV/0!</v>
      </c>
      <c r="V104" s="7"/>
      <c r="W104" s="34">
        <f t="shared" si="32"/>
        <v>0.05</v>
      </c>
    </row>
    <row r="105" spans="1:23" x14ac:dyDescent="0.2">
      <c r="A105" s="21">
        <f t="shared" si="33"/>
        <v>44043</v>
      </c>
      <c r="B105" s="19" t="str">
        <f t="shared" si="25"/>
        <v>A105</v>
      </c>
      <c r="C105" s="20">
        <v>84</v>
      </c>
      <c r="D105" s="8">
        <f t="shared" si="26"/>
        <v>0</v>
      </c>
      <c r="E105" s="8">
        <f t="shared" si="27"/>
        <v>0</v>
      </c>
      <c r="F105" s="8">
        <f t="shared" si="28"/>
        <v>0</v>
      </c>
      <c r="G105" s="8">
        <f t="shared" si="19"/>
        <v>0</v>
      </c>
      <c r="H105" s="8">
        <f t="shared" si="20"/>
        <v>0</v>
      </c>
      <c r="I105" s="9" t="e">
        <f t="shared" si="21"/>
        <v>#DIV/0!</v>
      </c>
      <c r="J105" s="7"/>
      <c r="K105" s="1">
        <f t="shared" si="18"/>
        <v>0</v>
      </c>
      <c r="M105" s="21">
        <f t="shared" si="34"/>
        <v>44043</v>
      </c>
      <c r="N105" s="19" t="str">
        <f t="shared" si="29"/>
        <v>A105</v>
      </c>
      <c r="O105" s="20">
        <v>84</v>
      </c>
      <c r="P105" s="8">
        <f t="shared" si="30"/>
        <v>1898.3674086465242</v>
      </c>
      <c r="Q105" s="8">
        <f t="shared" si="36"/>
        <v>16.498893480416442</v>
      </c>
      <c r="R105" s="8">
        <f t="shared" si="31"/>
        <v>7.9098642026938508</v>
      </c>
      <c r="S105" s="8">
        <f t="shared" si="22"/>
        <v>8.5890292777225916</v>
      </c>
      <c r="T105" s="8">
        <f t="shared" si="23"/>
        <v>1889.7783793688016</v>
      </c>
      <c r="U105" s="9" t="e">
        <f t="shared" si="24"/>
        <v>#DIV/0!</v>
      </c>
      <c r="V105" s="7"/>
      <c r="W105" s="34">
        <f t="shared" si="32"/>
        <v>0.05</v>
      </c>
    </row>
    <row r="106" spans="1:23" x14ac:dyDescent="0.2">
      <c r="A106" s="21">
        <f t="shared" si="33"/>
        <v>44074</v>
      </c>
      <c r="B106" s="19" t="str">
        <f t="shared" si="25"/>
        <v>A106</v>
      </c>
      <c r="C106" s="20">
        <v>85</v>
      </c>
      <c r="D106" s="8">
        <f t="shared" si="26"/>
        <v>0</v>
      </c>
      <c r="E106" s="8">
        <f t="shared" si="27"/>
        <v>0</v>
      </c>
      <c r="F106" s="8">
        <f t="shared" si="28"/>
        <v>0</v>
      </c>
      <c r="G106" s="8">
        <f t="shared" si="19"/>
        <v>0</v>
      </c>
      <c r="H106" s="8">
        <f t="shared" si="20"/>
        <v>0</v>
      </c>
      <c r="I106" s="9" t="e">
        <f t="shared" si="21"/>
        <v>#DIV/0!</v>
      </c>
      <c r="J106" s="7"/>
      <c r="K106" s="1">
        <f t="shared" si="18"/>
        <v>0</v>
      </c>
      <c r="M106" s="21">
        <f t="shared" si="34"/>
        <v>44074</v>
      </c>
      <c r="N106" s="19" t="str">
        <f t="shared" si="29"/>
        <v>A106</v>
      </c>
      <c r="O106" s="20">
        <v>85</v>
      </c>
      <c r="P106" s="8">
        <f t="shared" si="30"/>
        <v>1889.7783793688016</v>
      </c>
      <c r="Q106" s="8">
        <f t="shared" si="36"/>
        <v>16.498893480416434</v>
      </c>
      <c r="R106" s="8">
        <f t="shared" si="31"/>
        <v>7.874076580703341</v>
      </c>
      <c r="S106" s="8">
        <f t="shared" si="22"/>
        <v>8.6248168997130925</v>
      </c>
      <c r="T106" s="8">
        <f t="shared" si="23"/>
        <v>1881.1535624690885</v>
      </c>
      <c r="U106" s="9" t="e">
        <f t="shared" si="24"/>
        <v>#DIV/0!</v>
      </c>
      <c r="V106" s="7"/>
      <c r="W106" s="34">
        <f t="shared" si="32"/>
        <v>0.05</v>
      </c>
    </row>
    <row r="107" spans="1:23" x14ac:dyDescent="0.2">
      <c r="A107" s="21">
        <f t="shared" si="33"/>
        <v>44104</v>
      </c>
      <c r="B107" s="19" t="str">
        <f t="shared" si="25"/>
        <v>A107</v>
      </c>
      <c r="C107" s="20">
        <v>86</v>
      </c>
      <c r="D107" s="8">
        <f t="shared" si="26"/>
        <v>0</v>
      </c>
      <c r="E107" s="8">
        <f t="shared" si="27"/>
        <v>0</v>
      </c>
      <c r="F107" s="8">
        <f t="shared" si="28"/>
        <v>0</v>
      </c>
      <c r="G107" s="8">
        <f t="shared" si="19"/>
        <v>0</v>
      </c>
      <c r="H107" s="8">
        <f t="shared" si="20"/>
        <v>0</v>
      </c>
      <c r="I107" s="9" t="e">
        <f t="shared" si="21"/>
        <v>#DIV/0!</v>
      </c>
      <c r="J107" s="7"/>
      <c r="K107" s="1">
        <f t="shared" si="18"/>
        <v>0</v>
      </c>
      <c r="M107" s="21">
        <f t="shared" si="34"/>
        <v>44104</v>
      </c>
      <c r="N107" s="19" t="str">
        <f t="shared" si="29"/>
        <v>A107</v>
      </c>
      <c r="O107" s="20">
        <v>86</v>
      </c>
      <c r="P107" s="8">
        <f t="shared" si="30"/>
        <v>1881.1535624690885</v>
      </c>
      <c r="Q107" s="8">
        <f t="shared" si="36"/>
        <v>16.498893480416438</v>
      </c>
      <c r="R107" s="8">
        <f t="shared" si="31"/>
        <v>7.8381398436212022</v>
      </c>
      <c r="S107" s="8">
        <f t="shared" si="22"/>
        <v>8.6607536367952349</v>
      </c>
      <c r="T107" s="8">
        <f t="shared" si="23"/>
        <v>1872.4928088322931</v>
      </c>
      <c r="U107" s="9" t="e">
        <f t="shared" si="24"/>
        <v>#DIV/0!</v>
      </c>
      <c r="V107" s="7"/>
      <c r="W107" s="34">
        <f t="shared" si="32"/>
        <v>0.05</v>
      </c>
    </row>
    <row r="108" spans="1:23" x14ac:dyDescent="0.2">
      <c r="A108" s="21">
        <f t="shared" si="33"/>
        <v>44135</v>
      </c>
      <c r="B108" s="19" t="str">
        <f t="shared" si="25"/>
        <v>A108</v>
      </c>
      <c r="C108" s="20">
        <v>87</v>
      </c>
      <c r="D108" s="8">
        <f t="shared" si="26"/>
        <v>0</v>
      </c>
      <c r="E108" s="8">
        <f t="shared" si="27"/>
        <v>0</v>
      </c>
      <c r="F108" s="8">
        <f t="shared" si="28"/>
        <v>0</v>
      </c>
      <c r="G108" s="8">
        <f t="shared" si="19"/>
        <v>0</v>
      </c>
      <c r="H108" s="8">
        <f t="shared" si="20"/>
        <v>0</v>
      </c>
      <c r="I108" s="9" t="e">
        <f t="shared" si="21"/>
        <v>#DIV/0!</v>
      </c>
      <c r="J108" s="7"/>
      <c r="K108" s="1">
        <f t="shared" si="18"/>
        <v>0</v>
      </c>
      <c r="M108" s="21">
        <f t="shared" si="34"/>
        <v>44135</v>
      </c>
      <c r="N108" s="19" t="str">
        <f t="shared" si="29"/>
        <v>A108</v>
      </c>
      <c r="O108" s="20">
        <v>87</v>
      </c>
      <c r="P108" s="8">
        <f t="shared" si="30"/>
        <v>1872.4928088322931</v>
      </c>
      <c r="Q108" s="8">
        <f t="shared" si="36"/>
        <v>16.498893480416438</v>
      </c>
      <c r="R108" s="8">
        <f t="shared" si="31"/>
        <v>7.8020533701345549</v>
      </c>
      <c r="S108" s="8">
        <f t="shared" si="22"/>
        <v>8.6968401102818831</v>
      </c>
      <c r="T108" s="8">
        <f t="shared" si="23"/>
        <v>1863.7959687220111</v>
      </c>
      <c r="U108" s="9" t="e">
        <f t="shared" si="24"/>
        <v>#DIV/0!</v>
      </c>
      <c r="V108" s="7"/>
      <c r="W108" s="34">
        <f t="shared" si="32"/>
        <v>0.05</v>
      </c>
    </row>
    <row r="109" spans="1:23" x14ac:dyDescent="0.2">
      <c r="A109" s="21">
        <f t="shared" si="33"/>
        <v>44165</v>
      </c>
      <c r="B109" s="19" t="str">
        <f t="shared" si="25"/>
        <v>A109</v>
      </c>
      <c r="C109" s="20">
        <v>88</v>
      </c>
      <c r="D109" s="8">
        <f t="shared" si="26"/>
        <v>0</v>
      </c>
      <c r="E109" s="8">
        <f t="shared" si="27"/>
        <v>0</v>
      </c>
      <c r="F109" s="8">
        <f t="shared" si="28"/>
        <v>0</v>
      </c>
      <c r="G109" s="8">
        <f t="shared" si="19"/>
        <v>0</v>
      </c>
      <c r="H109" s="8">
        <f t="shared" si="20"/>
        <v>0</v>
      </c>
      <c r="I109" s="9" t="e">
        <f t="shared" si="21"/>
        <v>#DIV/0!</v>
      </c>
      <c r="J109" s="7"/>
      <c r="K109" s="1">
        <f t="shared" si="18"/>
        <v>0</v>
      </c>
      <c r="M109" s="21">
        <f t="shared" si="34"/>
        <v>44165</v>
      </c>
      <c r="N109" s="19" t="str">
        <f t="shared" si="29"/>
        <v>A109</v>
      </c>
      <c r="O109" s="20">
        <v>88</v>
      </c>
      <c r="P109" s="8">
        <f t="shared" si="30"/>
        <v>1863.7959687220111</v>
      </c>
      <c r="Q109" s="8">
        <f t="shared" si="36"/>
        <v>16.498893480416434</v>
      </c>
      <c r="R109" s="8">
        <f t="shared" si="31"/>
        <v>7.7658165363417133</v>
      </c>
      <c r="S109" s="8">
        <f t="shared" si="22"/>
        <v>8.7330769440747211</v>
      </c>
      <c r="T109" s="8">
        <f t="shared" si="23"/>
        <v>1855.0628917779363</v>
      </c>
      <c r="U109" s="9" t="e">
        <f t="shared" si="24"/>
        <v>#DIV/0!</v>
      </c>
      <c r="V109" s="7"/>
      <c r="W109" s="34">
        <f t="shared" si="32"/>
        <v>0.05</v>
      </c>
    </row>
    <row r="110" spans="1:23" x14ac:dyDescent="0.2">
      <c r="A110" s="21">
        <f t="shared" si="33"/>
        <v>44196</v>
      </c>
      <c r="B110" s="19" t="str">
        <f t="shared" si="25"/>
        <v>A110</v>
      </c>
      <c r="C110" s="20">
        <v>89</v>
      </c>
      <c r="D110" s="8">
        <f t="shared" si="26"/>
        <v>0</v>
      </c>
      <c r="E110" s="8">
        <f t="shared" si="27"/>
        <v>0</v>
      </c>
      <c r="F110" s="8">
        <f t="shared" si="28"/>
        <v>0</v>
      </c>
      <c r="G110" s="8">
        <f t="shared" si="19"/>
        <v>0</v>
      </c>
      <c r="H110" s="8">
        <f t="shared" si="20"/>
        <v>0</v>
      </c>
      <c r="I110" s="9" t="e">
        <f t="shared" si="21"/>
        <v>#DIV/0!</v>
      </c>
      <c r="J110" s="7"/>
      <c r="K110" s="1">
        <f t="shared" si="18"/>
        <v>0</v>
      </c>
      <c r="M110" s="21">
        <f t="shared" si="34"/>
        <v>44196</v>
      </c>
      <c r="N110" s="19" t="str">
        <f t="shared" si="29"/>
        <v>A110</v>
      </c>
      <c r="O110" s="20">
        <v>89</v>
      </c>
      <c r="P110" s="8">
        <f t="shared" si="30"/>
        <v>1855.0628917779363</v>
      </c>
      <c r="Q110" s="8">
        <f t="shared" si="36"/>
        <v>16.498893480416438</v>
      </c>
      <c r="R110" s="8">
        <f t="shared" si="31"/>
        <v>7.7294287157414017</v>
      </c>
      <c r="S110" s="8">
        <f t="shared" si="22"/>
        <v>8.7694647646750354</v>
      </c>
      <c r="T110" s="8">
        <f t="shared" si="23"/>
        <v>1846.2934270132614</v>
      </c>
      <c r="U110" s="9" t="e">
        <f t="shared" si="24"/>
        <v>#DIV/0!</v>
      </c>
      <c r="V110" s="7"/>
      <c r="W110" s="34">
        <f t="shared" si="32"/>
        <v>0.05</v>
      </c>
    </row>
    <row r="111" spans="1:23" x14ac:dyDescent="0.2">
      <c r="A111" s="21">
        <f t="shared" si="33"/>
        <v>44227</v>
      </c>
      <c r="B111" s="19" t="str">
        <f t="shared" si="25"/>
        <v>A111</v>
      </c>
      <c r="C111" s="20">
        <v>90</v>
      </c>
      <c r="D111" s="8">
        <f t="shared" si="26"/>
        <v>0</v>
      </c>
      <c r="E111" s="8">
        <f t="shared" si="27"/>
        <v>0</v>
      </c>
      <c r="F111" s="8">
        <f t="shared" si="28"/>
        <v>0</v>
      </c>
      <c r="G111" s="8">
        <f t="shared" si="19"/>
        <v>0</v>
      </c>
      <c r="H111" s="8">
        <f t="shared" si="20"/>
        <v>0</v>
      </c>
      <c r="I111" s="9" t="e">
        <f t="shared" si="21"/>
        <v>#DIV/0!</v>
      </c>
      <c r="J111" s="7"/>
      <c r="K111" s="1">
        <f t="shared" si="18"/>
        <v>0</v>
      </c>
      <c r="M111" s="21">
        <f t="shared" si="34"/>
        <v>44227</v>
      </c>
      <c r="N111" s="19" t="str">
        <f t="shared" si="29"/>
        <v>A111</v>
      </c>
      <c r="O111" s="20">
        <v>90</v>
      </c>
      <c r="P111" s="8">
        <f t="shared" si="30"/>
        <v>1846.2934270132614</v>
      </c>
      <c r="Q111" s="8">
        <f t="shared" si="36"/>
        <v>16.498893480416438</v>
      </c>
      <c r="R111" s="8">
        <f t="shared" si="31"/>
        <v>7.692889279221923</v>
      </c>
      <c r="S111" s="8">
        <f t="shared" si="22"/>
        <v>8.806004201194515</v>
      </c>
      <c r="T111" s="8">
        <f t="shared" si="23"/>
        <v>1837.4874228120668</v>
      </c>
      <c r="U111" s="9" t="e">
        <f t="shared" si="24"/>
        <v>#DIV/0!</v>
      </c>
      <c r="V111" s="7"/>
      <c r="W111" s="34">
        <f t="shared" si="32"/>
        <v>0.05</v>
      </c>
    </row>
    <row r="112" spans="1:23" x14ac:dyDescent="0.2">
      <c r="A112" s="21">
        <f t="shared" si="33"/>
        <v>44255</v>
      </c>
      <c r="B112" s="19" t="str">
        <f t="shared" si="25"/>
        <v>A112</v>
      </c>
      <c r="C112" s="20">
        <v>91</v>
      </c>
      <c r="D112" s="8">
        <f t="shared" si="26"/>
        <v>0</v>
      </c>
      <c r="E112" s="8">
        <f t="shared" si="27"/>
        <v>0</v>
      </c>
      <c r="F112" s="8">
        <f t="shared" si="28"/>
        <v>0</v>
      </c>
      <c r="G112" s="8">
        <f t="shared" si="19"/>
        <v>0</v>
      </c>
      <c r="H112" s="8">
        <f t="shared" si="20"/>
        <v>0</v>
      </c>
      <c r="I112" s="9" t="e">
        <f t="shared" si="21"/>
        <v>#DIV/0!</v>
      </c>
      <c r="J112" s="7"/>
      <c r="K112" s="1">
        <f t="shared" si="18"/>
        <v>0</v>
      </c>
      <c r="M112" s="21">
        <f t="shared" si="34"/>
        <v>44255</v>
      </c>
      <c r="N112" s="19" t="str">
        <f t="shared" si="29"/>
        <v>A112</v>
      </c>
      <c r="O112" s="20">
        <v>91</v>
      </c>
      <c r="P112" s="8">
        <f t="shared" si="30"/>
        <v>1837.4874228120668</v>
      </c>
      <c r="Q112" s="8">
        <f t="shared" si="36"/>
        <v>16.498893480416438</v>
      </c>
      <c r="R112" s="8">
        <f t="shared" si="31"/>
        <v>7.656197595050279</v>
      </c>
      <c r="S112" s="8">
        <f t="shared" si="22"/>
        <v>8.8426958853661581</v>
      </c>
      <c r="T112" s="8">
        <f t="shared" si="23"/>
        <v>1828.6447269267007</v>
      </c>
      <c r="U112" s="9" t="e">
        <f t="shared" si="24"/>
        <v>#DIV/0!</v>
      </c>
      <c r="V112" s="7"/>
      <c r="W112" s="34">
        <f t="shared" si="32"/>
        <v>0.05</v>
      </c>
    </row>
    <row r="113" spans="1:23" x14ac:dyDescent="0.2">
      <c r="A113" s="21">
        <f t="shared" si="33"/>
        <v>44286</v>
      </c>
      <c r="B113" s="19" t="str">
        <f t="shared" si="25"/>
        <v>A113</v>
      </c>
      <c r="C113" s="20">
        <v>92</v>
      </c>
      <c r="D113" s="8">
        <f t="shared" si="26"/>
        <v>0</v>
      </c>
      <c r="E113" s="8">
        <f t="shared" si="27"/>
        <v>0</v>
      </c>
      <c r="F113" s="8">
        <f t="shared" si="28"/>
        <v>0</v>
      </c>
      <c r="G113" s="8">
        <f t="shared" si="19"/>
        <v>0</v>
      </c>
      <c r="H113" s="8">
        <f t="shared" si="20"/>
        <v>0</v>
      </c>
      <c r="I113" s="9" t="e">
        <f t="shared" si="21"/>
        <v>#DIV/0!</v>
      </c>
      <c r="J113" s="7"/>
      <c r="K113" s="1">
        <f t="shared" si="18"/>
        <v>0</v>
      </c>
      <c r="M113" s="21">
        <f t="shared" si="34"/>
        <v>44286</v>
      </c>
      <c r="N113" s="19" t="str">
        <f t="shared" si="29"/>
        <v>A113</v>
      </c>
      <c r="O113" s="20">
        <v>92</v>
      </c>
      <c r="P113" s="8">
        <f t="shared" si="30"/>
        <v>1828.6447269267007</v>
      </c>
      <c r="Q113" s="8">
        <f t="shared" si="36"/>
        <v>16.498893480416438</v>
      </c>
      <c r="R113" s="8">
        <f t="shared" si="31"/>
        <v>7.6193530288612541</v>
      </c>
      <c r="S113" s="8">
        <f t="shared" si="22"/>
        <v>8.879540451555183</v>
      </c>
      <c r="T113" s="8">
        <f t="shared" si="23"/>
        <v>1819.7651864751456</v>
      </c>
      <c r="U113" s="9" t="e">
        <f t="shared" si="24"/>
        <v>#DIV/0!</v>
      </c>
      <c r="V113" s="7"/>
      <c r="W113" s="34">
        <f t="shared" si="32"/>
        <v>0.05</v>
      </c>
    </row>
    <row r="114" spans="1:23" x14ac:dyDescent="0.2">
      <c r="A114" s="21">
        <f t="shared" si="33"/>
        <v>44316</v>
      </c>
      <c r="B114" s="19" t="str">
        <f t="shared" si="25"/>
        <v>A114</v>
      </c>
      <c r="C114" s="20">
        <v>93</v>
      </c>
      <c r="D114" s="8">
        <f t="shared" si="26"/>
        <v>0</v>
      </c>
      <c r="E114" s="8">
        <f t="shared" si="27"/>
        <v>0</v>
      </c>
      <c r="F114" s="8">
        <f t="shared" si="28"/>
        <v>0</v>
      </c>
      <c r="G114" s="8">
        <f t="shared" si="19"/>
        <v>0</v>
      </c>
      <c r="H114" s="8">
        <f t="shared" si="20"/>
        <v>0</v>
      </c>
      <c r="I114" s="9" t="e">
        <f t="shared" si="21"/>
        <v>#DIV/0!</v>
      </c>
      <c r="J114" s="7"/>
      <c r="K114" s="1">
        <f t="shared" si="18"/>
        <v>0</v>
      </c>
      <c r="M114" s="21">
        <f t="shared" si="34"/>
        <v>44316</v>
      </c>
      <c r="N114" s="19" t="str">
        <f t="shared" si="29"/>
        <v>A114</v>
      </c>
      <c r="O114" s="20">
        <v>93</v>
      </c>
      <c r="P114" s="8">
        <f t="shared" si="30"/>
        <v>1819.7651864751456</v>
      </c>
      <c r="Q114" s="8">
        <f>IF($P$15+1-O114=0,0,IF($P$18="Beginning",PMT(W114/12,$P$15+1-O114,-$P114,0,1),PMT(W114/12,$P$15+1-O114,-$P114,0,0)))</f>
        <v>16.498893480416438</v>
      </c>
      <c r="R114" s="8">
        <f t="shared" si="31"/>
        <v>7.5823549436464406</v>
      </c>
      <c r="S114" s="8">
        <f t="shared" si="22"/>
        <v>8.9165385367699983</v>
      </c>
      <c r="T114" s="8">
        <f t="shared" si="23"/>
        <v>1810.8486479383755</v>
      </c>
      <c r="U114" s="9" t="e">
        <f t="shared" si="24"/>
        <v>#DIV/0!</v>
      </c>
      <c r="V114" s="7"/>
      <c r="W114" s="34">
        <f t="shared" si="32"/>
        <v>0.05</v>
      </c>
    </row>
    <row r="115" spans="1:23" x14ac:dyDescent="0.2">
      <c r="A115" s="21">
        <f t="shared" si="33"/>
        <v>44347</v>
      </c>
      <c r="B115" s="19" t="str">
        <f t="shared" si="25"/>
        <v>A115</v>
      </c>
      <c r="C115" s="20">
        <v>94</v>
      </c>
      <c r="D115" s="8">
        <f t="shared" si="26"/>
        <v>0</v>
      </c>
      <c r="E115" s="8">
        <f t="shared" si="27"/>
        <v>0</v>
      </c>
      <c r="F115" s="8">
        <f t="shared" si="28"/>
        <v>0</v>
      </c>
      <c r="G115" s="8">
        <f t="shared" si="19"/>
        <v>0</v>
      </c>
      <c r="H115" s="8">
        <f t="shared" si="20"/>
        <v>0</v>
      </c>
      <c r="I115" s="9" t="e">
        <f t="shared" si="21"/>
        <v>#DIV/0!</v>
      </c>
      <c r="J115" s="7"/>
      <c r="K115" s="1">
        <f t="shared" si="18"/>
        <v>0</v>
      </c>
      <c r="M115" s="21">
        <f t="shared" si="34"/>
        <v>44347</v>
      </c>
      <c r="N115" s="19" t="str">
        <f t="shared" si="29"/>
        <v>A115</v>
      </c>
      <c r="O115" s="20">
        <v>94</v>
      </c>
      <c r="P115" s="8">
        <f t="shared" si="30"/>
        <v>1810.8486479383755</v>
      </c>
      <c r="Q115" s="8">
        <f>IF($P$15+1-O115=0,0,IF($P$18="Beginning",PMT(W115/12,$P$15+1-O115,-$P115,0,1),PMT(W115/12,$P$15+1-O115,-$P115,0,0)))</f>
        <v>16.498893480416434</v>
      </c>
      <c r="R115" s="8">
        <f t="shared" si="31"/>
        <v>7.545202699743232</v>
      </c>
      <c r="S115" s="8">
        <f t="shared" si="22"/>
        <v>8.9536907806732025</v>
      </c>
      <c r="T115" s="8">
        <f t="shared" si="23"/>
        <v>1801.8949571577023</v>
      </c>
      <c r="U115" s="9" t="e">
        <f t="shared" si="24"/>
        <v>#DIV/0!</v>
      </c>
      <c r="V115" s="7"/>
      <c r="W115" s="34">
        <f t="shared" si="32"/>
        <v>0.05</v>
      </c>
    </row>
    <row r="116" spans="1:23" x14ac:dyDescent="0.2">
      <c r="A116" s="21">
        <f t="shared" si="33"/>
        <v>44377</v>
      </c>
      <c r="B116" s="19" t="str">
        <f t="shared" si="25"/>
        <v>A116</v>
      </c>
      <c r="C116" s="20">
        <v>95</v>
      </c>
      <c r="D116" s="8">
        <f t="shared" si="26"/>
        <v>0</v>
      </c>
      <c r="E116" s="8">
        <f t="shared" si="27"/>
        <v>0</v>
      </c>
      <c r="F116" s="8">
        <f t="shared" si="28"/>
        <v>0</v>
      </c>
      <c r="G116" s="8">
        <f t="shared" si="19"/>
        <v>0</v>
      </c>
      <c r="H116" s="8">
        <f t="shared" si="20"/>
        <v>0</v>
      </c>
      <c r="I116" s="9" t="e">
        <f t="shared" si="21"/>
        <v>#DIV/0!</v>
      </c>
      <c r="J116" s="7"/>
      <c r="K116" s="1">
        <f t="shared" si="18"/>
        <v>0</v>
      </c>
      <c r="M116" s="21">
        <f t="shared" si="34"/>
        <v>44377</v>
      </c>
      <c r="N116" s="19" t="str">
        <f t="shared" si="29"/>
        <v>A116</v>
      </c>
      <c r="O116" s="20">
        <v>95</v>
      </c>
      <c r="P116" s="8">
        <f t="shared" si="30"/>
        <v>1801.8949571577023</v>
      </c>
      <c r="Q116" s="8">
        <f t="shared" ref="Q116:Q179" si="37">IF($P$15+1-O116=0,0,IF($P$18="Beginning",PMT(W116/12,$P$15+1-O116,-$P116,0,1),PMT(W116/12,$P$15+1-O116,-$P116,0,0)))</f>
        <v>16.498893480416434</v>
      </c>
      <c r="R116" s="8">
        <f t="shared" si="31"/>
        <v>7.5078956548237601</v>
      </c>
      <c r="S116" s="8">
        <f t="shared" si="22"/>
        <v>8.9909978255926752</v>
      </c>
      <c r="T116" s="8">
        <f t="shared" si="23"/>
        <v>1792.9039593321095</v>
      </c>
      <c r="U116" s="9" t="e">
        <f t="shared" si="24"/>
        <v>#DIV/0!</v>
      </c>
      <c r="V116" s="7"/>
      <c r="W116" s="34">
        <f t="shared" si="32"/>
        <v>0.05</v>
      </c>
    </row>
    <row r="117" spans="1:23" x14ac:dyDescent="0.2">
      <c r="A117" s="21">
        <f t="shared" si="33"/>
        <v>44408</v>
      </c>
      <c r="B117" s="19" t="str">
        <f t="shared" si="25"/>
        <v>A117</v>
      </c>
      <c r="C117" s="20">
        <v>96</v>
      </c>
      <c r="D117" s="8">
        <f t="shared" si="26"/>
        <v>0</v>
      </c>
      <c r="E117" s="8">
        <f t="shared" si="27"/>
        <v>0</v>
      </c>
      <c r="F117" s="8">
        <f t="shared" si="28"/>
        <v>0</v>
      </c>
      <c r="G117" s="8">
        <f t="shared" si="19"/>
        <v>0</v>
      </c>
      <c r="H117" s="8">
        <f t="shared" si="20"/>
        <v>0</v>
      </c>
      <c r="I117" s="9" t="e">
        <f t="shared" si="21"/>
        <v>#DIV/0!</v>
      </c>
      <c r="J117" s="7"/>
      <c r="K117" s="1">
        <f t="shared" si="18"/>
        <v>0</v>
      </c>
      <c r="M117" s="21">
        <f t="shared" si="34"/>
        <v>44408</v>
      </c>
      <c r="N117" s="19" t="str">
        <f t="shared" si="29"/>
        <v>A117</v>
      </c>
      <c r="O117" s="20">
        <v>96</v>
      </c>
      <c r="P117" s="8">
        <f t="shared" si="30"/>
        <v>1792.9039593321095</v>
      </c>
      <c r="Q117" s="8">
        <f t="shared" si="37"/>
        <v>16.498893480416434</v>
      </c>
      <c r="R117" s="8">
        <f t="shared" si="31"/>
        <v>7.47043316388379</v>
      </c>
      <c r="S117" s="8">
        <f t="shared" si="22"/>
        <v>9.0284603165326445</v>
      </c>
      <c r="T117" s="8">
        <f t="shared" si="23"/>
        <v>1783.8754990155769</v>
      </c>
      <c r="U117" s="9" t="e">
        <f t="shared" si="24"/>
        <v>#DIV/0!</v>
      </c>
      <c r="V117" s="7"/>
      <c r="W117" s="34">
        <f t="shared" si="32"/>
        <v>0.05</v>
      </c>
    </row>
    <row r="118" spans="1:23" x14ac:dyDescent="0.2">
      <c r="A118" s="21">
        <f t="shared" si="33"/>
        <v>44439</v>
      </c>
      <c r="B118" s="19" t="str">
        <f t="shared" si="25"/>
        <v>A118</v>
      </c>
      <c r="C118" s="20">
        <v>97</v>
      </c>
      <c r="D118" s="8">
        <f t="shared" si="26"/>
        <v>0</v>
      </c>
      <c r="E118" s="8">
        <f t="shared" si="27"/>
        <v>0</v>
      </c>
      <c r="F118" s="8">
        <f t="shared" si="28"/>
        <v>0</v>
      </c>
      <c r="G118" s="8">
        <f t="shared" si="19"/>
        <v>0</v>
      </c>
      <c r="H118" s="8">
        <f t="shared" si="20"/>
        <v>0</v>
      </c>
      <c r="I118" s="9" t="e">
        <f t="shared" si="21"/>
        <v>#DIV/0!</v>
      </c>
      <c r="J118" s="7"/>
      <c r="K118" s="1">
        <f t="shared" si="18"/>
        <v>0</v>
      </c>
      <c r="M118" s="21">
        <f t="shared" si="34"/>
        <v>44439</v>
      </c>
      <c r="N118" s="19" t="str">
        <f t="shared" si="29"/>
        <v>A118</v>
      </c>
      <c r="O118" s="20">
        <v>97</v>
      </c>
      <c r="P118" s="8">
        <f t="shared" si="30"/>
        <v>1783.8754990155769</v>
      </c>
      <c r="Q118" s="8">
        <f t="shared" si="37"/>
        <v>16.498893480416438</v>
      </c>
      <c r="R118" s="8">
        <f t="shared" si="31"/>
        <v>7.4328145792315707</v>
      </c>
      <c r="S118" s="8">
        <f t="shared" si="22"/>
        <v>9.0660789011848664</v>
      </c>
      <c r="T118" s="8">
        <f t="shared" si="23"/>
        <v>1774.809420114392</v>
      </c>
      <c r="U118" s="9" t="e">
        <f t="shared" si="24"/>
        <v>#DIV/0!</v>
      </c>
      <c r="V118" s="7"/>
      <c r="W118" s="34">
        <f t="shared" si="32"/>
        <v>0.05</v>
      </c>
    </row>
    <row r="119" spans="1:23" x14ac:dyDescent="0.2">
      <c r="A119" s="21">
        <f t="shared" si="33"/>
        <v>44469</v>
      </c>
      <c r="B119" s="19" t="str">
        <f t="shared" si="25"/>
        <v>A119</v>
      </c>
      <c r="C119" s="20">
        <v>98</v>
      </c>
      <c r="D119" s="8">
        <f t="shared" si="26"/>
        <v>0</v>
      </c>
      <c r="E119" s="8">
        <f t="shared" si="27"/>
        <v>0</v>
      </c>
      <c r="F119" s="8">
        <f t="shared" si="28"/>
        <v>0</v>
      </c>
      <c r="G119" s="8">
        <f t="shared" si="19"/>
        <v>0</v>
      </c>
      <c r="H119" s="8">
        <f t="shared" si="20"/>
        <v>0</v>
      </c>
      <c r="I119" s="9" t="e">
        <f t="shared" si="21"/>
        <v>#DIV/0!</v>
      </c>
      <c r="J119" s="7"/>
      <c r="K119" s="1">
        <f t="shared" si="18"/>
        <v>0</v>
      </c>
      <c r="M119" s="21">
        <f t="shared" si="34"/>
        <v>44469</v>
      </c>
      <c r="N119" s="19" t="str">
        <f t="shared" si="29"/>
        <v>A119</v>
      </c>
      <c r="O119" s="20">
        <v>98</v>
      </c>
      <c r="P119" s="8">
        <f t="shared" si="30"/>
        <v>1774.809420114392</v>
      </c>
      <c r="Q119" s="8">
        <f>IF($P$15+1-O119=0,0,IF($P$18="Beginning",PMT(W119/12,$P$15+1-O119,-$P119,0,1),PMT(W119/12,$P$15+1-O119,-$P119,0,0)))</f>
        <v>16.498893480416431</v>
      </c>
      <c r="R119" s="8">
        <f t="shared" si="31"/>
        <v>7.3950392504766329</v>
      </c>
      <c r="S119" s="8">
        <f t="shared" si="22"/>
        <v>9.1038542299397989</v>
      </c>
      <c r="T119" s="8">
        <f t="shared" si="23"/>
        <v>1765.7055658844522</v>
      </c>
      <c r="U119" s="9" t="e">
        <f t="shared" si="24"/>
        <v>#DIV/0!</v>
      </c>
      <c r="V119" s="7"/>
      <c r="W119" s="34">
        <f t="shared" si="32"/>
        <v>0.05</v>
      </c>
    </row>
    <row r="120" spans="1:23" x14ac:dyDescent="0.2">
      <c r="A120" s="21">
        <f t="shared" si="33"/>
        <v>44500</v>
      </c>
      <c r="B120" s="19" t="str">
        <f t="shared" si="25"/>
        <v>A120</v>
      </c>
      <c r="C120" s="20">
        <v>99</v>
      </c>
      <c r="D120" s="8">
        <f t="shared" si="26"/>
        <v>0</v>
      </c>
      <c r="E120" s="8">
        <f t="shared" si="27"/>
        <v>0</v>
      </c>
      <c r="F120" s="8">
        <f t="shared" si="28"/>
        <v>0</v>
      </c>
      <c r="G120" s="8">
        <f t="shared" si="19"/>
        <v>0</v>
      </c>
      <c r="H120" s="8">
        <f t="shared" si="20"/>
        <v>0</v>
      </c>
      <c r="I120" s="9" t="e">
        <f t="shared" si="21"/>
        <v>#DIV/0!</v>
      </c>
      <c r="J120" s="7"/>
      <c r="K120" s="1">
        <f t="shared" si="18"/>
        <v>0</v>
      </c>
      <c r="M120" s="21">
        <f t="shared" si="34"/>
        <v>44500</v>
      </c>
      <c r="N120" s="19" t="str">
        <f t="shared" si="29"/>
        <v>A120</v>
      </c>
      <c r="O120" s="20">
        <v>99</v>
      </c>
      <c r="P120" s="8">
        <f t="shared" si="30"/>
        <v>1765.7055658844522</v>
      </c>
      <c r="Q120" s="8">
        <f t="shared" si="37"/>
        <v>16.498893480416438</v>
      </c>
      <c r="R120" s="8">
        <f t="shared" si="31"/>
        <v>7.3571065245185521</v>
      </c>
      <c r="S120" s="8">
        <f t="shared" si="22"/>
        <v>9.141786955897885</v>
      </c>
      <c r="T120" s="8">
        <f t="shared" si="23"/>
        <v>1756.5637789285543</v>
      </c>
      <c r="U120" s="9" t="e">
        <f t="shared" si="24"/>
        <v>#DIV/0!</v>
      </c>
      <c r="V120" s="7"/>
      <c r="W120" s="34">
        <f t="shared" si="32"/>
        <v>0.05</v>
      </c>
    </row>
    <row r="121" spans="1:23" x14ac:dyDescent="0.2">
      <c r="A121" s="21">
        <f t="shared" si="33"/>
        <v>44530</v>
      </c>
      <c r="B121" s="19" t="str">
        <f t="shared" si="25"/>
        <v>A121</v>
      </c>
      <c r="C121" s="20">
        <v>100</v>
      </c>
      <c r="D121" s="8">
        <f t="shared" si="26"/>
        <v>0</v>
      </c>
      <c r="E121" s="8">
        <f t="shared" si="27"/>
        <v>0</v>
      </c>
      <c r="F121" s="8">
        <f t="shared" si="28"/>
        <v>0</v>
      </c>
      <c r="G121" s="8">
        <f t="shared" si="19"/>
        <v>0</v>
      </c>
      <c r="H121" s="8">
        <f t="shared" si="20"/>
        <v>0</v>
      </c>
      <c r="I121" s="9" t="e">
        <f t="shared" si="21"/>
        <v>#DIV/0!</v>
      </c>
      <c r="J121" s="7"/>
      <c r="K121" s="1">
        <f>K120</f>
        <v>0</v>
      </c>
      <c r="M121" s="21">
        <f t="shared" si="34"/>
        <v>44530</v>
      </c>
      <c r="N121" s="19" t="str">
        <f t="shared" si="29"/>
        <v>A121</v>
      </c>
      <c r="O121" s="20">
        <v>100</v>
      </c>
      <c r="P121" s="8">
        <f t="shared" si="30"/>
        <v>1756.5637789285543</v>
      </c>
      <c r="Q121" s="8">
        <f t="shared" si="37"/>
        <v>16.498893480416434</v>
      </c>
      <c r="R121" s="8">
        <f t="shared" si="31"/>
        <v>7.3190157455356433</v>
      </c>
      <c r="S121" s="8">
        <f t="shared" si="22"/>
        <v>9.1798777348807903</v>
      </c>
      <c r="T121" s="8">
        <f t="shared" si="23"/>
        <v>1747.3839011936734</v>
      </c>
      <c r="U121" s="9" t="e">
        <f t="shared" si="24"/>
        <v>#DIV/0!</v>
      </c>
      <c r="V121" s="7"/>
      <c r="W121" s="34">
        <f t="shared" si="32"/>
        <v>0.05</v>
      </c>
    </row>
    <row r="122" spans="1:23" x14ac:dyDescent="0.2">
      <c r="A122" s="21">
        <f t="shared" si="33"/>
        <v>44561</v>
      </c>
      <c r="B122" s="19" t="str">
        <f t="shared" si="25"/>
        <v>A122</v>
      </c>
      <c r="C122" s="20">
        <v>101</v>
      </c>
      <c r="D122" s="8">
        <f t="shared" si="26"/>
        <v>0</v>
      </c>
      <c r="E122" s="8">
        <f t="shared" si="27"/>
        <v>0</v>
      </c>
      <c r="F122" s="8">
        <f t="shared" si="28"/>
        <v>0</v>
      </c>
      <c r="G122" s="8">
        <f t="shared" si="19"/>
        <v>0</v>
      </c>
      <c r="H122" s="8">
        <f t="shared" si="20"/>
        <v>0</v>
      </c>
      <c r="I122" s="9" t="e">
        <f t="shared" si="21"/>
        <v>#DIV/0!</v>
      </c>
      <c r="J122" s="7"/>
      <c r="K122" s="1">
        <f t="shared" si="18"/>
        <v>0</v>
      </c>
      <c r="M122" s="21">
        <f t="shared" si="34"/>
        <v>44561</v>
      </c>
      <c r="N122" s="19" t="str">
        <f t="shared" si="29"/>
        <v>A122</v>
      </c>
      <c r="O122" s="20">
        <v>101</v>
      </c>
      <c r="P122" s="8">
        <f t="shared" si="30"/>
        <v>1747.3839011936734</v>
      </c>
      <c r="Q122" s="8">
        <f t="shared" si="37"/>
        <v>16.498893480416438</v>
      </c>
      <c r="R122" s="8">
        <f t="shared" si="31"/>
        <v>7.2807662549736394</v>
      </c>
      <c r="S122" s="8">
        <f t="shared" si="22"/>
        <v>9.2181272254427995</v>
      </c>
      <c r="T122" s="8">
        <f t="shared" si="23"/>
        <v>1738.1657739682305</v>
      </c>
      <c r="U122" s="9" t="e">
        <f t="shared" si="24"/>
        <v>#DIV/0!</v>
      </c>
      <c r="V122" s="7"/>
      <c r="W122" s="34">
        <f t="shared" si="32"/>
        <v>0.05</v>
      </c>
    </row>
    <row r="123" spans="1:23" x14ac:dyDescent="0.2">
      <c r="A123" s="21">
        <f t="shared" si="33"/>
        <v>44592</v>
      </c>
      <c r="B123" s="19" t="str">
        <f t="shared" si="25"/>
        <v>A123</v>
      </c>
      <c r="C123" s="20">
        <v>102</v>
      </c>
      <c r="D123" s="8">
        <f t="shared" si="26"/>
        <v>0</v>
      </c>
      <c r="E123" s="8">
        <f t="shared" si="27"/>
        <v>0</v>
      </c>
      <c r="F123" s="8">
        <f t="shared" si="28"/>
        <v>0</v>
      </c>
      <c r="G123" s="8">
        <f t="shared" si="19"/>
        <v>0</v>
      </c>
      <c r="H123" s="8">
        <f t="shared" si="20"/>
        <v>0</v>
      </c>
      <c r="I123" s="9" t="e">
        <f t="shared" si="21"/>
        <v>#DIV/0!</v>
      </c>
      <c r="J123" s="7"/>
      <c r="K123" s="1">
        <f t="shared" si="18"/>
        <v>0</v>
      </c>
      <c r="M123" s="21">
        <f t="shared" si="34"/>
        <v>44592</v>
      </c>
      <c r="N123" s="19" t="str">
        <f t="shared" si="29"/>
        <v>A123</v>
      </c>
      <c r="O123" s="20">
        <v>102</v>
      </c>
      <c r="P123" s="8">
        <f t="shared" si="30"/>
        <v>1738.1657739682305</v>
      </c>
      <c r="Q123" s="8">
        <f t="shared" si="37"/>
        <v>16.498893480416434</v>
      </c>
      <c r="R123" s="8">
        <f t="shared" si="31"/>
        <v>7.242357391534294</v>
      </c>
      <c r="S123" s="8">
        <f t="shared" si="22"/>
        <v>9.2565360888821395</v>
      </c>
      <c r="T123" s="8">
        <f t="shared" si="23"/>
        <v>1728.9092378793484</v>
      </c>
      <c r="U123" s="9" t="e">
        <f t="shared" si="24"/>
        <v>#DIV/0!</v>
      </c>
      <c r="V123" s="7"/>
      <c r="W123" s="34">
        <f t="shared" si="32"/>
        <v>0.05</v>
      </c>
    </row>
    <row r="124" spans="1:23" x14ac:dyDescent="0.2">
      <c r="A124" s="21">
        <f t="shared" si="33"/>
        <v>44620</v>
      </c>
      <c r="B124" s="19" t="str">
        <f t="shared" si="25"/>
        <v>A124</v>
      </c>
      <c r="C124" s="20">
        <v>103</v>
      </c>
      <c r="D124" s="8">
        <f t="shared" si="26"/>
        <v>0</v>
      </c>
      <c r="E124" s="8">
        <f t="shared" si="27"/>
        <v>0</v>
      </c>
      <c r="F124" s="8">
        <f t="shared" si="28"/>
        <v>0</v>
      </c>
      <c r="G124" s="8">
        <f t="shared" si="19"/>
        <v>0</v>
      </c>
      <c r="H124" s="8">
        <f t="shared" si="20"/>
        <v>0</v>
      </c>
      <c r="I124" s="9" t="e">
        <f t="shared" si="21"/>
        <v>#DIV/0!</v>
      </c>
      <c r="J124" s="7"/>
      <c r="K124" s="1">
        <f t="shared" si="18"/>
        <v>0</v>
      </c>
      <c r="M124" s="21">
        <f t="shared" si="34"/>
        <v>44620</v>
      </c>
      <c r="N124" s="19" t="str">
        <f t="shared" si="29"/>
        <v>A124</v>
      </c>
      <c r="O124" s="20">
        <v>103</v>
      </c>
      <c r="P124" s="8">
        <f t="shared" si="30"/>
        <v>1728.9092378793484</v>
      </c>
      <c r="Q124" s="8">
        <f t="shared" si="37"/>
        <v>16.498893480416434</v>
      </c>
      <c r="R124" s="8">
        <f t="shared" si="31"/>
        <v>7.2037884911639525</v>
      </c>
      <c r="S124" s="8">
        <f t="shared" si="22"/>
        <v>9.2951049892524829</v>
      </c>
      <c r="T124" s="8">
        <f t="shared" si="23"/>
        <v>1719.614132890096</v>
      </c>
      <c r="U124" s="9" t="e">
        <f t="shared" si="24"/>
        <v>#DIV/0!</v>
      </c>
      <c r="V124" s="7"/>
      <c r="W124" s="34">
        <f t="shared" si="32"/>
        <v>0.05</v>
      </c>
    </row>
    <row r="125" spans="1:23" x14ac:dyDescent="0.2">
      <c r="A125" s="21">
        <f t="shared" si="33"/>
        <v>44651</v>
      </c>
      <c r="B125" s="19" t="str">
        <f t="shared" si="25"/>
        <v>A125</v>
      </c>
      <c r="C125" s="20">
        <v>104</v>
      </c>
      <c r="D125" s="8">
        <f t="shared" si="26"/>
        <v>0</v>
      </c>
      <c r="E125" s="8">
        <f t="shared" si="27"/>
        <v>0</v>
      </c>
      <c r="F125" s="8">
        <f t="shared" si="28"/>
        <v>0</v>
      </c>
      <c r="G125" s="8">
        <f t="shared" si="19"/>
        <v>0</v>
      </c>
      <c r="H125" s="8">
        <f t="shared" si="20"/>
        <v>0</v>
      </c>
      <c r="I125" s="9" t="e">
        <f t="shared" si="21"/>
        <v>#DIV/0!</v>
      </c>
      <c r="J125" s="7"/>
      <c r="K125" s="1">
        <f t="shared" si="18"/>
        <v>0</v>
      </c>
      <c r="M125" s="21">
        <f t="shared" si="34"/>
        <v>44651</v>
      </c>
      <c r="N125" s="19" t="str">
        <f t="shared" si="29"/>
        <v>A125</v>
      </c>
      <c r="O125" s="20">
        <v>104</v>
      </c>
      <c r="P125" s="8">
        <f t="shared" si="30"/>
        <v>1719.614132890096</v>
      </c>
      <c r="Q125" s="8">
        <f t="shared" si="37"/>
        <v>16.498893480416434</v>
      </c>
      <c r="R125" s="8">
        <f t="shared" si="31"/>
        <v>7.1650588870420675</v>
      </c>
      <c r="S125" s="8">
        <f t="shared" si="22"/>
        <v>9.3338345933743661</v>
      </c>
      <c r="T125" s="8">
        <f t="shared" si="23"/>
        <v>1710.2802982967216</v>
      </c>
      <c r="U125" s="9" t="e">
        <f t="shared" si="24"/>
        <v>#DIV/0!</v>
      </c>
      <c r="V125" s="7"/>
      <c r="W125" s="34">
        <f t="shared" si="32"/>
        <v>0.05</v>
      </c>
    </row>
    <row r="126" spans="1:23" x14ac:dyDescent="0.2">
      <c r="A126" s="21">
        <f t="shared" si="33"/>
        <v>44681</v>
      </c>
      <c r="B126" s="19" t="str">
        <f t="shared" si="25"/>
        <v>A126</v>
      </c>
      <c r="C126" s="20">
        <v>105</v>
      </c>
      <c r="D126" s="8">
        <f t="shared" si="26"/>
        <v>0</v>
      </c>
      <c r="E126" s="8">
        <f t="shared" si="27"/>
        <v>0</v>
      </c>
      <c r="F126" s="8">
        <f t="shared" si="28"/>
        <v>0</v>
      </c>
      <c r="G126" s="8">
        <f t="shared" si="19"/>
        <v>0</v>
      </c>
      <c r="H126" s="8">
        <f t="shared" si="20"/>
        <v>0</v>
      </c>
      <c r="I126" s="9" t="e">
        <f t="shared" si="21"/>
        <v>#DIV/0!</v>
      </c>
      <c r="J126" s="7"/>
      <c r="K126" s="1">
        <f t="shared" si="18"/>
        <v>0</v>
      </c>
      <c r="M126" s="21">
        <f t="shared" si="34"/>
        <v>44681</v>
      </c>
      <c r="N126" s="19" t="str">
        <f t="shared" si="29"/>
        <v>A126</v>
      </c>
      <c r="O126" s="20">
        <v>105</v>
      </c>
      <c r="P126" s="8">
        <f t="shared" si="30"/>
        <v>1710.2802982967216</v>
      </c>
      <c r="Q126" s="8">
        <f t="shared" si="37"/>
        <v>16.498893480416427</v>
      </c>
      <c r="R126" s="8">
        <f t="shared" si="31"/>
        <v>7.1261679095696735</v>
      </c>
      <c r="S126" s="8">
        <f t="shared" si="22"/>
        <v>9.3727255708467538</v>
      </c>
      <c r="T126" s="8">
        <f t="shared" si="23"/>
        <v>1700.9075727258748</v>
      </c>
      <c r="U126" s="9" t="e">
        <f t="shared" si="24"/>
        <v>#DIV/0!</v>
      </c>
      <c r="V126" s="7"/>
      <c r="W126" s="34">
        <f t="shared" si="32"/>
        <v>0.05</v>
      </c>
    </row>
    <row r="127" spans="1:23" x14ac:dyDescent="0.2">
      <c r="A127" s="21">
        <f t="shared" si="33"/>
        <v>44712</v>
      </c>
      <c r="B127" s="19" t="str">
        <f t="shared" si="25"/>
        <v>A127</v>
      </c>
      <c r="C127" s="20">
        <v>106</v>
      </c>
      <c r="D127" s="8">
        <f t="shared" si="26"/>
        <v>0</v>
      </c>
      <c r="E127" s="8">
        <f t="shared" si="27"/>
        <v>0</v>
      </c>
      <c r="F127" s="8">
        <f t="shared" si="28"/>
        <v>0</v>
      </c>
      <c r="G127" s="8">
        <f t="shared" si="19"/>
        <v>0</v>
      </c>
      <c r="H127" s="8">
        <f t="shared" si="20"/>
        <v>0</v>
      </c>
      <c r="I127" s="9" t="e">
        <f t="shared" si="21"/>
        <v>#DIV/0!</v>
      </c>
      <c r="J127" s="7"/>
      <c r="K127" s="1">
        <f t="shared" si="18"/>
        <v>0</v>
      </c>
      <c r="M127" s="21">
        <f t="shared" si="34"/>
        <v>44712</v>
      </c>
      <c r="N127" s="19" t="str">
        <f t="shared" si="29"/>
        <v>A127</v>
      </c>
      <c r="O127" s="20">
        <v>106</v>
      </c>
      <c r="P127" s="8">
        <f t="shared" si="30"/>
        <v>1700.9075727258748</v>
      </c>
      <c r="Q127" s="8">
        <f t="shared" si="37"/>
        <v>16.498893480416434</v>
      </c>
      <c r="R127" s="8">
        <f t="shared" si="31"/>
        <v>7.0871148863578126</v>
      </c>
      <c r="S127" s="8">
        <f t="shared" si="22"/>
        <v>9.4117785940586209</v>
      </c>
      <c r="T127" s="8">
        <f t="shared" si="23"/>
        <v>1691.4957941318162</v>
      </c>
      <c r="U127" s="9" t="e">
        <f t="shared" si="24"/>
        <v>#DIV/0!</v>
      </c>
      <c r="V127" s="7"/>
      <c r="W127" s="34">
        <f t="shared" si="32"/>
        <v>0.05</v>
      </c>
    </row>
    <row r="128" spans="1:23" x14ac:dyDescent="0.2">
      <c r="A128" s="21">
        <f t="shared" si="33"/>
        <v>44742</v>
      </c>
      <c r="B128" s="19" t="str">
        <f t="shared" si="25"/>
        <v>A128</v>
      </c>
      <c r="C128" s="20">
        <v>107</v>
      </c>
      <c r="D128" s="8">
        <f t="shared" si="26"/>
        <v>0</v>
      </c>
      <c r="E128" s="8">
        <f t="shared" si="27"/>
        <v>0</v>
      </c>
      <c r="F128" s="8">
        <f t="shared" si="28"/>
        <v>0</v>
      </c>
      <c r="G128" s="8">
        <f t="shared" si="19"/>
        <v>0</v>
      </c>
      <c r="H128" s="8">
        <f t="shared" si="20"/>
        <v>0</v>
      </c>
      <c r="I128" s="9" t="e">
        <f t="shared" si="21"/>
        <v>#DIV/0!</v>
      </c>
      <c r="J128" s="7"/>
      <c r="K128" s="1">
        <f t="shared" si="18"/>
        <v>0</v>
      </c>
      <c r="M128" s="21">
        <f t="shared" si="34"/>
        <v>44742</v>
      </c>
      <c r="N128" s="19" t="str">
        <f t="shared" si="29"/>
        <v>A128</v>
      </c>
      <c r="O128" s="20">
        <v>107</v>
      </c>
      <c r="P128" s="8">
        <f t="shared" si="30"/>
        <v>1691.4957941318162</v>
      </c>
      <c r="Q128" s="8">
        <f t="shared" si="37"/>
        <v>16.498893480416438</v>
      </c>
      <c r="R128" s="8">
        <f t="shared" si="31"/>
        <v>7.0478991422159014</v>
      </c>
      <c r="S128" s="8">
        <f t="shared" si="22"/>
        <v>9.4509943382005375</v>
      </c>
      <c r="T128" s="8">
        <f t="shared" si="23"/>
        <v>1682.0447997936155</v>
      </c>
      <c r="U128" s="9" t="e">
        <f t="shared" si="24"/>
        <v>#DIV/0!</v>
      </c>
      <c r="V128" s="7"/>
      <c r="W128" s="34">
        <f t="shared" si="32"/>
        <v>0.05</v>
      </c>
    </row>
    <row r="129" spans="1:23" x14ac:dyDescent="0.2">
      <c r="A129" s="21">
        <f t="shared" si="33"/>
        <v>44773</v>
      </c>
      <c r="B129" s="19" t="str">
        <f t="shared" si="25"/>
        <v>A129</v>
      </c>
      <c r="C129" s="20">
        <v>108</v>
      </c>
      <c r="D129" s="8">
        <f t="shared" si="26"/>
        <v>0</v>
      </c>
      <c r="E129" s="8">
        <f t="shared" si="27"/>
        <v>0</v>
      </c>
      <c r="F129" s="8">
        <f t="shared" si="28"/>
        <v>0</v>
      </c>
      <c r="G129" s="8">
        <f t="shared" si="19"/>
        <v>0</v>
      </c>
      <c r="H129" s="8">
        <f t="shared" si="20"/>
        <v>0</v>
      </c>
      <c r="I129" s="9" t="e">
        <f t="shared" si="21"/>
        <v>#DIV/0!</v>
      </c>
      <c r="J129" s="7"/>
      <c r="K129" s="1">
        <f t="shared" si="18"/>
        <v>0</v>
      </c>
      <c r="M129" s="21">
        <f t="shared" si="34"/>
        <v>44773</v>
      </c>
      <c r="N129" s="19" t="str">
        <f t="shared" si="29"/>
        <v>A129</v>
      </c>
      <c r="O129" s="20">
        <v>108</v>
      </c>
      <c r="P129" s="8">
        <f t="shared" si="30"/>
        <v>1682.0447997936155</v>
      </c>
      <c r="Q129" s="8">
        <f t="shared" si="37"/>
        <v>16.498893480416434</v>
      </c>
      <c r="R129" s="8">
        <f t="shared" si="31"/>
        <v>7.0085199991400655</v>
      </c>
      <c r="S129" s="8">
        <f t="shared" si="22"/>
        <v>9.490373481276368</v>
      </c>
      <c r="T129" s="8">
        <f t="shared" si="23"/>
        <v>1672.5544263123393</v>
      </c>
      <c r="U129" s="9" t="e">
        <f t="shared" si="24"/>
        <v>#DIV/0!</v>
      </c>
      <c r="V129" s="7"/>
      <c r="W129" s="34">
        <f t="shared" si="32"/>
        <v>0.05</v>
      </c>
    </row>
    <row r="130" spans="1:23" x14ac:dyDescent="0.2">
      <c r="A130" s="21">
        <f t="shared" si="33"/>
        <v>44804</v>
      </c>
      <c r="B130" s="19" t="str">
        <f t="shared" si="25"/>
        <v>A130</v>
      </c>
      <c r="C130" s="20">
        <v>109</v>
      </c>
      <c r="D130" s="8">
        <f t="shared" si="26"/>
        <v>0</v>
      </c>
      <c r="E130" s="8">
        <f t="shared" si="27"/>
        <v>0</v>
      </c>
      <c r="F130" s="8">
        <f t="shared" si="28"/>
        <v>0</v>
      </c>
      <c r="G130" s="8">
        <f t="shared" si="19"/>
        <v>0</v>
      </c>
      <c r="H130" s="8">
        <f t="shared" si="20"/>
        <v>0</v>
      </c>
      <c r="I130" s="9" t="e">
        <f t="shared" si="21"/>
        <v>#DIV/0!</v>
      </c>
      <c r="J130" s="7"/>
      <c r="K130" s="1">
        <f t="shared" si="18"/>
        <v>0</v>
      </c>
      <c r="M130" s="21">
        <f t="shared" si="34"/>
        <v>44804</v>
      </c>
      <c r="N130" s="19" t="str">
        <f t="shared" si="29"/>
        <v>A130</v>
      </c>
      <c r="O130" s="20">
        <v>109</v>
      </c>
      <c r="P130" s="8">
        <f t="shared" si="30"/>
        <v>1672.5544263123393</v>
      </c>
      <c r="Q130" s="8">
        <f t="shared" si="37"/>
        <v>16.498893480416434</v>
      </c>
      <c r="R130" s="8">
        <f t="shared" si="31"/>
        <v>6.9689767763014139</v>
      </c>
      <c r="S130" s="8">
        <f t="shared" si="22"/>
        <v>9.5299167041150206</v>
      </c>
      <c r="T130" s="8">
        <f t="shared" si="23"/>
        <v>1663.0245096082242</v>
      </c>
      <c r="U130" s="9" t="e">
        <f t="shared" si="24"/>
        <v>#DIV/0!</v>
      </c>
      <c r="V130" s="7"/>
      <c r="W130" s="34">
        <f t="shared" si="32"/>
        <v>0.05</v>
      </c>
    </row>
    <row r="131" spans="1:23" x14ac:dyDescent="0.2">
      <c r="A131" s="21">
        <f t="shared" si="33"/>
        <v>44834</v>
      </c>
      <c r="B131" s="19" t="str">
        <f t="shared" si="25"/>
        <v>A131</v>
      </c>
      <c r="C131" s="20">
        <v>110</v>
      </c>
      <c r="D131" s="8">
        <f t="shared" si="26"/>
        <v>0</v>
      </c>
      <c r="E131" s="8">
        <f t="shared" si="27"/>
        <v>0</v>
      </c>
      <c r="F131" s="8">
        <f t="shared" si="28"/>
        <v>0</v>
      </c>
      <c r="G131" s="8">
        <f t="shared" si="19"/>
        <v>0</v>
      </c>
      <c r="H131" s="8">
        <f t="shared" si="20"/>
        <v>0</v>
      </c>
      <c r="I131" s="9" t="e">
        <f t="shared" si="21"/>
        <v>#DIV/0!</v>
      </c>
      <c r="J131" s="7"/>
      <c r="K131" s="1">
        <f t="shared" si="18"/>
        <v>0</v>
      </c>
      <c r="M131" s="21">
        <f t="shared" si="34"/>
        <v>44834</v>
      </c>
      <c r="N131" s="19" t="str">
        <f t="shared" si="29"/>
        <v>A131</v>
      </c>
      <c r="O131" s="20">
        <v>110</v>
      </c>
      <c r="P131" s="8">
        <f t="shared" si="30"/>
        <v>1663.0245096082242</v>
      </c>
      <c r="Q131" s="8">
        <f t="shared" si="37"/>
        <v>16.498893480416434</v>
      </c>
      <c r="R131" s="8">
        <f t="shared" si="31"/>
        <v>6.9292687900342678</v>
      </c>
      <c r="S131" s="8">
        <f t="shared" si="22"/>
        <v>9.5696246903821667</v>
      </c>
      <c r="T131" s="8">
        <f t="shared" si="23"/>
        <v>1653.454884917842</v>
      </c>
      <c r="U131" s="9" t="e">
        <f t="shared" si="24"/>
        <v>#DIV/0!</v>
      </c>
      <c r="V131" s="7"/>
      <c r="W131" s="34">
        <f t="shared" si="32"/>
        <v>0.05</v>
      </c>
    </row>
    <row r="132" spans="1:23" x14ac:dyDescent="0.2">
      <c r="A132" s="21">
        <f t="shared" si="33"/>
        <v>44865</v>
      </c>
      <c r="B132" s="19" t="str">
        <f t="shared" si="25"/>
        <v>A132</v>
      </c>
      <c r="C132" s="20">
        <v>111</v>
      </c>
      <c r="D132" s="8">
        <f t="shared" si="26"/>
        <v>0</v>
      </c>
      <c r="E132" s="8">
        <f t="shared" si="27"/>
        <v>0</v>
      </c>
      <c r="F132" s="8">
        <f t="shared" si="28"/>
        <v>0</v>
      </c>
      <c r="G132" s="8">
        <f t="shared" si="19"/>
        <v>0</v>
      </c>
      <c r="H132" s="8">
        <f t="shared" si="20"/>
        <v>0</v>
      </c>
      <c r="I132" s="9" t="e">
        <f t="shared" si="21"/>
        <v>#DIV/0!</v>
      </c>
      <c r="J132" s="7"/>
      <c r="K132" s="1">
        <f t="shared" si="18"/>
        <v>0</v>
      </c>
      <c r="M132" s="21">
        <f t="shared" si="34"/>
        <v>44865</v>
      </c>
      <c r="N132" s="19" t="str">
        <f t="shared" si="29"/>
        <v>A132</v>
      </c>
      <c r="O132" s="20">
        <v>111</v>
      </c>
      <c r="P132" s="8">
        <f t="shared" si="30"/>
        <v>1653.454884917842</v>
      </c>
      <c r="Q132" s="8">
        <f t="shared" si="37"/>
        <v>16.498893480416434</v>
      </c>
      <c r="R132" s="8">
        <f t="shared" si="31"/>
        <v>6.8893953538243418</v>
      </c>
      <c r="S132" s="8">
        <f t="shared" si="22"/>
        <v>9.6094981265920936</v>
      </c>
      <c r="T132" s="8">
        <f t="shared" si="23"/>
        <v>1643.8453867912499</v>
      </c>
      <c r="U132" s="9" t="e">
        <f t="shared" si="24"/>
        <v>#DIV/0!</v>
      </c>
      <c r="V132" s="7"/>
      <c r="W132" s="34">
        <f t="shared" si="32"/>
        <v>0.05</v>
      </c>
    </row>
    <row r="133" spans="1:23" x14ac:dyDescent="0.2">
      <c r="A133" s="21">
        <f t="shared" si="33"/>
        <v>44895</v>
      </c>
      <c r="B133" s="19" t="str">
        <f t="shared" si="25"/>
        <v>A133</v>
      </c>
      <c r="C133" s="20">
        <v>112</v>
      </c>
      <c r="D133" s="8">
        <f t="shared" si="26"/>
        <v>0</v>
      </c>
      <c r="E133" s="8">
        <f t="shared" si="27"/>
        <v>0</v>
      </c>
      <c r="F133" s="8">
        <f t="shared" si="28"/>
        <v>0</v>
      </c>
      <c r="G133" s="8">
        <f t="shared" si="19"/>
        <v>0</v>
      </c>
      <c r="H133" s="8">
        <f t="shared" si="20"/>
        <v>0</v>
      </c>
      <c r="I133" s="9" t="e">
        <f t="shared" si="21"/>
        <v>#DIV/0!</v>
      </c>
      <c r="J133" s="7"/>
      <c r="K133" s="1">
        <f t="shared" si="18"/>
        <v>0</v>
      </c>
      <c r="M133" s="21">
        <f t="shared" si="34"/>
        <v>44895</v>
      </c>
      <c r="N133" s="19" t="str">
        <f t="shared" si="29"/>
        <v>A133</v>
      </c>
      <c r="O133" s="20">
        <v>112</v>
      </c>
      <c r="P133" s="8">
        <f t="shared" si="30"/>
        <v>1643.8453867912499</v>
      </c>
      <c r="Q133" s="8">
        <f t="shared" si="37"/>
        <v>16.498893480416431</v>
      </c>
      <c r="R133" s="8">
        <f t="shared" si="31"/>
        <v>6.849355778296875</v>
      </c>
      <c r="S133" s="8">
        <f t="shared" si="22"/>
        <v>9.6495377021195559</v>
      </c>
      <c r="T133" s="8">
        <f t="shared" si="23"/>
        <v>1634.1958490891304</v>
      </c>
      <c r="U133" s="9" t="e">
        <f t="shared" si="24"/>
        <v>#DIV/0!</v>
      </c>
      <c r="V133" s="7"/>
      <c r="W133" s="34">
        <f t="shared" si="32"/>
        <v>0.05</v>
      </c>
    </row>
    <row r="134" spans="1:23" x14ac:dyDescent="0.2">
      <c r="A134" s="21">
        <f t="shared" si="33"/>
        <v>44926</v>
      </c>
      <c r="B134" s="19" t="str">
        <f t="shared" si="25"/>
        <v>A134</v>
      </c>
      <c r="C134" s="20">
        <v>113</v>
      </c>
      <c r="D134" s="8">
        <f t="shared" si="26"/>
        <v>0</v>
      </c>
      <c r="E134" s="8">
        <f t="shared" si="27"/>
        <v>0</v>
      </c>
      <c r="F134" s="8">
        <f t="shared" si="28"/>
        <v>0</v>
      </c>
      <c r="G134" s="8">
        <f t="shared" si="19"/>
        <v>0</v>
      </c>
      <c r="H134" s="8">
        <f t="shared" si="20"/>
        <v>0</v>
      </c>
      <c r="I134" s="9" t="e">
        <f t="shared" si="21"/>
        <v>#DIV/0!</v>
      </c>
      <c r="J134" s="7"/>
      <c r="K134" s="1">
        <f t="shared" si="18"/>
        <v>0</v>
      </c>
      <c r="M134" s="21">
        <f t="shared" si="34"/>
        <v>44926</v>
      </c>
      <c r="N134" s="19" t="str">
        <f t="shared" si="29"/>
        <v>A134</v>
      </c>
      <c r="O134" s="20">
        <v>113</v>
      </c>
      <c r="P134" s="8">
        <f t="shared" si="30"/>
        <v>1634.1958490891304</v>
      </c>
      <c r="Q134" s="8">
        <f t="shared" si="37"/>
        <v>16.498893480416427</v>
      </c>
      <c r="R134" s="8">
        <f t="shared" si="31"/>
        <v>6.8091493712047111</v>
      </c>
      <c r="S134" s="8">
        <f t="shared" si="22"/>
        <v>9.6897441092117162</v>
      </c>
      <c r="T134" s="8">
        <f t="shared" si="23"/>
        <v>1624.5061049799187</v>
      </c>
      <c r="U134" s="9" t="e">
        <f t="shared" si="24"/>
        <v>#DIV/0!</v>
      </c>
      <c r="V134" s="7"/>
      <c r="W134" s="34">
        <f t="shared" si="32"/>
        <v>0.05</v>
      </c>
    </row>
    <row r="135" spans="1:23" x14ac:dyDescent="0.2">
      <c r="A135" s="21">
        <f t="shared" si="33"/>
        <v>44957</v>
      </c>
      <c r="B135" s="19" t="str">
        <f t="shared" si="25"/>
        <v>A135</v>
      </c>
      <c r="C135" s="20">
        <v>114</v>
      </c>
      <c r="D135" s="8">
        <f t="shared" si="26"/>
        <v>0</v>
      </c>
      <c r="E135" s="8">
        <f t="shared" si="27"/>
        <v>0</v>
      </c>
      <c r="F135" s="8">
        <f t="shared" si="28"/>
        <v>0</v>
      </c>
      <c r="G135" s="8">
        <f t="shared" si="19"/>
        <v>0</v>
      </c>
      <c r="H135" s="8">
        <f t="shared" si="20"/>
        <v>0</v>
      </c>
      <c r="I135" s="9" t="e">
        <f t="shared" si="21"/>
        <v>#DIV/0!</v>
      </c>
      <c r="J135" s="7"/>
      <c r="K135" s="1">
        <f t="shared" si="18"/>
        <v>0</v>
      </c>
      <c r="M135" s="21">
        <f t="shared" si="34"/>
        <v>44957</v>
      </c>
      <c r="N135" s="19" t="str">
        <f t="shared" si="29"/>
        <v>A135</v>
      </c>
      <c r="O135" s="20">
        <v>114</v>
      </c>
      <c r="P135" s="8">
        <f t="shared" si="30"/>
        <v>1624.5061049799187</v>
      </c>
      <c r="Q135" s="8">
        <f t="shared" si="37"/>
        <v>16.498893480416434</v>
      </c>
      <c r="R135" s="8">
        <f t="shared" si="31"/>
        <v>6.7687754374163278</v>
      </c>
      <c r="S135" s="8">
        <f t="shared" si="22"/>
        <v>9.7301180430001075</v>
      </c>
      <c r="T135" s="8">
        <f t="shared" si="23"/>
        <v>1614.7759869369186</v>
      </c>
      <c r="U135" s="9" t="e">
        <f t="shared" si="24"/>
        <v>#DIV/0!</v>
      </c>
      <c r="V135" s="7"/>
      <c r="W135" s="34">
        <f t="shared" si="32"/>
        <v>0.05</v>
      </c>
    </row>
    <row r="136" spans="1:23" x14ac:dyDescent="0.2">
      <c r="A136" s="21">
        <f t="shared" si="33"/>
        <v>44985</v>
      </c>
      <c r="B136" s="19" t="str">
        <f t="shared" si="25"/>
        <v>A136</v>
      </c>
      <c r="C136" s="20">
        <v>115</v>
      </c>
      <c r="D136" s="8">
        <f t="shared" si="26"/>
        <v>0</v>
      </c>
      <c r="E136" s="8">
        <f t="shared" si="27"/>
        <v>0</v>
      </c>
      <c r="F136" s="8">
        <f t="shared" si="28"/>
        <v>0</v>
      </c>
      <c r="G136" s="8">
        <f t="shared" si="19"/>
        <v>0</v>
      </c>
      <c r="H136" s="8">
        <f t="shared" si="20"/>
        <v>0</v>
      </c>
      <c r="I136" s="9" t="e">
        <f t="shared" si="21"/>
        <v>#DIV/0!</v>
      </c>
      <c r="J136" s="7"/>
      <c r="K136" s="1">
        <f t="shared" si="18"/>
        <v>0</v>
      </c>
      <c r="M136" s="21">
        <f t="shared" si="34"/>
        <v>44985</v>
      </c>
      <c r="N136" s="19" t="str">
        <f t="shared" si="29"/>
        <v>A136</v>
      </c>
      <c r="O136" s="20">
        <v>115</v>
      </c>
      <c r="P136" s="8">
        <f t="shared" si="30"/>
        <v>1614.7759869369186</v>
      </c>
      <c r="Q136" s="8">
        <f t="shared" si="37"/>
        <v>16.498893480416431</v>
      </c>
      <c r="R136" s="8">
        <f t="shared" si="31"/>
        <v>6.7282332789038284</v>
      </c>
      <c r="S136" s="8">
        <f t="shared" si="22"/>
        <v>9.7706602015126016</v>
      </c>
      <c r="T136" s="8">
        <f t="shared" si="23"/>
        <v>1605.005326735406</v>
      </c>
      <c r="U136" s="9" t="e">
        <f t="shared" si="24"/>
        <v>#DIV/0!</v>
      </c>
      <c r="V136" s="7"/>
      <c r="W136" s="34">
        <f t="shared" si="32"/>
        <v>0.05</v>
      </c>
    </row>
    <row r="137" spans="1:23" x14ac:dyDescent="0.2">
      <c r="A137" s="21">
        <f t="shared" si="33"/>
        <v>45016</v>
      </c>
      <c r="B137" s="19" t="str">
        <f t="shared" si="25"/>
        <v>A137</v>
      </c>
      <c r="C137" s="20">
        <v>116</v>
      </c>
      <c r="D137" s="8">
        <f t="shared" si="26"/>
        <v>0</v>
      </c>
      <c r="E137" s="8">
        <f t="shared" si="27"/>
        <v>0</v>
      </c>
      <c r="F137" s="8">
        <f t="shared" si="28"/>
        <v>0</v>
      </c>
      <c r="G137" s="8">
        <f t="shared" si="19"/>
        <v>0</v>
      </c>
      <c r="H137" s="8">
        <f t="shared" si="20"/>
        <v>0</v>
      </c>
      <c r="I137" s="9" t="e">
        <f t="shared" si="21"/>
        <v>#DIV/0!</v>
      </c>
      <c r="J137" s="7"/>
      <c r="K137" s="1">
        <f t="shared" si="18"/>
        <v>0</v>
      </c>
      <c r="M137" s="21">
        <f t="shared" si="34"/>
        <v>45016</v>
      </c>
      <c r="N137" s="19" t="str">
        <f t="shared" si="29"/>
        <v>A137</v>
      </c>
      <c r="O137" s="20">
        <v>116</v>
      </c>
      <c r="P137" s="8">
        <f t="shared" si="30"/>
        <v>1605.005326735406</v>
      </c>
      <c r="Q137" s="8">
        <f t="shared" si="37"/>
        <v>16.498893480416431</v>
      </c>
      <c r="R137" s="8">
        <f t="shared" si="31"/>
        <v>6.6875221947308594</v>
      </c>
      <c r="S137" s="8">
        <f t="shared" si="22"/>
        <v>9.8113712856855706</v>
      </c>
      <c r="T137" s="8">
        <f t="shared" si="23"/>
        <v>1595.1939554497205</v>
      </c>
      <c r="U137" s="9" t="e">
        <f t="shared" si="24"/>
        <v>#DIV/0!</v>
      </c>
      <c r="V137" s="7"/>
      <c r="W137" s="34">
        <f t="shared" si="32"/>
        <v>0.05</v>
      </c>
    </row>
    <row r="138" spans="1:23" x14ac:dyDescent="0.2">
      <c r="A138" s="21">
        <f t="shared" si="33"/>
        <v>45046</v>
      </c>
      <c r="B138" s="19" t="str">
        <f t="shared" si="25"/>
        <v>A138</v>
      </c>
      <c r="C138" s="20">
        <v>117</v>
      </c>
      <c r="D138" s="8">
        <f t="shared" si="26"/>
        <v>0</v>
      </c>
      <c r="E138" s="8">
        <f t="shared" si="27"/>
        <v>0</v>
      </c>
      <c r="F138" s="8">
        <f t="shared" si="28"/>
        <v>0</v>
      </c>
      <c r="G138" s="8">
        <f t="shared" si="19"/>
        <v>0</v>
      </c>
      <c r="H138" s="8">
        <f t="shared" si="20"/>
        <v>0</v>
      </c>
      <c r="I138" s="9" t="e">
        <f t="shared" si="21"/>
        <v>#DIV/0!</v>
      </c>
      <c r="J138" s="7"/>
      <c r="K138" s="1">
        <f t="shared" si="18"/>
        <v>0</v>
      </c>
      <c r="M138" s="21">
        <f t="shared" si="34"/>
        <v>45046</v>
      </c>
      <c r="N138" s="19" t="str">
        <f t="shared" si="29"/>
        <v>A138</v>
      </c>
      <c r="O138" s="20">
        <v>117</v>
      </c>
      <c r="P138" s="8">
        <f t="shared" si="30"/>
        <v>1595.1939554497205</v>
      </c>
      <c r="Q138" s="8">
        <f>IF($P$15+1-O138=0,0,IF($P$18="Beginning",PMT(W138/12,$P$15+1-O138,-$P138,0,1),PMT(W138/12,$P$15+1-O138,-$P138,0,0)))</f>
        <v>16.498893480416427</v>
      </c>
      <c r="R138" s="8">
        <f t="shared" si="31"/>
        <v>6.6466414810405032</v>
      </c>
      <c r="S138" s="8">
        <f t="shared" si="22"/>
        <v>9.8522519993759232</v>
      </c>
      <c r="T138" s="8">
        <f t="shared" si="23"/>
        <v>1585.3417034503445</v>
      </c>
      <c r="U138" s="9" t="e">
        <f t="shared" si="24"/>
        <v>#DIV/0!</v>
      </c>
      <c r="V138" s="7"/>
      <c r="W138" s="34">
        <f t="shared" si="32"/>
        <v>0.05</v>
      </c>
    </row>
    <row r="139" spans="1:23" x14ac:dyDescent="0.2">
      <c r="A139" s="21">
        <f t="shared" si="33"/>
        <v>45077</v>
      </c>
      <c r="B139" s="19" t="str">
        <f t="shared" si="25"/>
        <v>A139</v>
      </c>
      <c r="C139" s="20">
        <v>118</v>
      </c>
      <c r="D139" s="8">
        <f t="shared" si="26"/>
        <v>0</v>
      </c>
      <c r="E139" s="8">
        <f t="shared" si="27"/>
        <v>0</v>
      </c>
      <c r="F139" s="8">
        <f t="shared" si="28"/>
        <v>0</v>
      </c>
      <c r="G139" s="8">
        <f t="shared" si="19"/>
        <v>0</v>
      </c>
      <c r="H139" s="8">
        <f t="shared" si="20"/>
        <v>0</v>
      </c>
      <c r="I139" s="9" t="e">
        <f t="shared" si="21"/>
        <v>#DIV/0!</v>
      </c>
      <c r="J139" s="7"/>
      <c r="K139" s="1">
        <f t="shared" si="18"/>
        <v>0</v>
      </c>
      <c r="M139" s="21">
        <f t="shared" si="34"/>
        <v>45077</v>
      </c>
      <c r="N139" s="19" t="str">
        <f t="shared" si="29"/>
        <v>A139</v>
      </c>
      <c r="O139" s="20">
        <v>118</v>
      </c>
      <c r="P139" s="8">
        <f t="shared" si="30"/>
        <v>1585.3417034503445</v>
      </c>
      <c r="Q139" s="8">
        <f t="shared" si="37"/>
        <v>16.498893480416434</v>
      </c>
      <c r="R139" s="8">
        <f t="shared" si="31"/>
        <v>6.605590431043102</v>
      </c>
      <c r="S139" s="8">
        <f t="shared" si="22"/>
        <v>9.8933030493733334</v>
      </c>
      <c r="T139" s="8">
        <f t="shared" si="23"/>
        <v>1575.4484004009712</v>
      </c>
      <c r="U139" s="9" t="e">
        <f t="shared" si="24"/>
        <v>#DIV/0!</v>
      </c>
      <c r="V139" s="7"/>
      <c r="W139" s="34">
        <f t="shared" si="32"/>
        <v>0.05</v>
      </c>
    </row>
    <row r="140" spans="1:23" x14ac:dyDescent="0.2">
      <c r="A140" s="21">
        <f t="shared" si="33"/>
        <v>45107</v>
      </c>
      <c r="B140" s="19" t="str">
        <f t="shared" si="25"/>
        <v>A140</v>
      </c>
      <c r="C140" s="20">
        <v>119</v>
      </c>
      <c r="D140" s="8">
        <f t="shared" si="26"/>
        <v>0</v>
      </c>
      <c r="E140" s="8">
        <f t="shared" si="27"/>
        <v>0</v>
      </c>
      <c r="F140" s="8">
        <f t="shared" si="28"/>
        <v>0</v>
      </c>
      <c r="G140" s="8">
        <f t="shared" si="19"/>
        <v>0</v>
      </c>
      <c r="H140" s="8">
        <f t="shared" si="20"/>
        <v>0</v>
      </c>
      <c r="I140" s="9" t="e">
        <f t="shared" si="21"/>
        <v>#DIV/0!</v>
      </c>
      <c r="J140" s="7"/>
      <c r="K140" s="1">
        <f t="shared" si="18"/>
        <v>0</v>
      </c>
      <c r="M140" s="21">
        <f t="shared" si="34"/>
        <v>45107</v>
      </c>
      <c r="N140" s="19" t="str">
        <f t="shared" si="29"/>
        <v>A140</v>
      </c>
      <c r="O140" s="20">
        <v>119</v>
      </c>
      <c r="P140" s="8">
        <f t="shared" si="30"/>
        <v>1575.4484004009712</v>
      </c>
      <c r="Q140" s="8">
        <f t="shared" si="37"/>
        <v>16.498893480416434</v>
      </c>
      <c r="R140" s="8">
        <f t="shared" si="31"/>
        <v>6.5643683350040476</v>
      </c>
      <c r="S140" s="8">
        <f t="shared" si="22"/>
        <v>9.9345251454123868</v>
      </c>
      <c r="T140" s="8">
        <f t="shared" si="23"/>
        <v>1565.5138752555588</v>
      </c>
      <c r="U140" s="9" t="e">
        <f t="shared" si="24"/>
        <v>#DIV/0!</v>
      </c>
      <c r="V140" s="7"/>
      <c r="W140" s="34">
        <f t="shared" si="32"/>
        <v>0.05</v>
      </c>
    </row>
    <row r="141" spans="1:23" x14ac:dyDescent="0.2">
      <c r="A141" s="21">
        <f t="shared" si="33"/>
        <v>45138</v>
      </c>
      <c r="B141" s="19" t="str">
        <f t="shared" si="25"/>
        <v>A141</v>
      </c>
      <c r="C141" s="20">
        <v>120</v>
      </c>
      <c r="D141" s="8">
        <f t="shared" si="26"/>
        <v>0</v>
      </c>
      <c r="E141" s="8">
        <f t="shared" si="27"/>
        <v>0</v>
      </c>
      <c r="F141" s="8">
        <f t="shared" si="28"/>
        <v>0</v>
      </c>
      <c r="G141" s="8">
        <f t="shared" si="19"/>
        <v>0</v>
      </c>
      <c r="H141" s="8">
        <f t="shared" si="20"/>
        <v>0</v>
      </c>
      <c r="I141" s="9" t="e">
        <f t="shared" si="21"/>
        <v>#DIV/0!</v>
      </c>
      <c r="J141" s="7"/>
      <c r="K141" s="1">
        <f t="shared" si="18"/>
        <v>0</v>
      </c>
      <c r="M141" s="21">
        <f t="shared" si="34"/>
        <v>45138</v>
      </c>
      <c r="N141" s="19" t="str">
        <f t="shared" si="29"/>
        <v>A141</v>
      </c>
      <c r="O141" s="20">
        <v>120</v>
      </c>
      <c r="P141" s="8">
        <f t="shared" si="30"/>
        <v>1565.5138752555588</v>
      </c>
      <c r="Q141" s="8">
        <f t="shared" si="37"/>
        <v>16.498893480416434</v>
      </c>
      <c r="R141" s="8">
        <f t="shared" si="31"/>
        <v>6.522974480231496</v>
      </c>
      <c r="S141" s="8">
        <f t="shared" si="22"/>
        <v>9.9759190001849376</v>
      </c>
      <c r="T141" s="8">
        <f t="shared" si="23"/>
        <v>1555.537956255374</v>
      </c>
      <c r="U141" s="9" t="e">
        <f t="shared" si="24"/>
        <v>#DIV/0!</v>
      </c>
      <c r="V141" s="7"/>
      <c r="W141" s="34">
        <f t="shared" si="32"/>
        <v>0.05</v>
      </c>
    </row>
    <row r="142" spans="1:23" x14ac:dyDescent="0.2">
      <c r="A142" s="36">
        <f t="shared" si="33"/>
        <v>45169</v>
      </c>
      <c r="B142" s="37" t="str">
        <f t="shared" si="25"/>
        <v>A142</v>
      </c>
      <c r="C142" s="38">
        <v>121</v>
      </c>
      <c r="D142" s="39">
        <f t="shared" si="26"/>
        <v>0</v>
      </c>
      <c r="E142" s="39">
        <f t="shared" si="27"/>
        <v>0</v>
      </c>
      <c r="F142" s="39">
        <f t="shared" si="28"/>
        <v>0</v>
      </c>
      <c r="G142" s="39">
        <f t="shared" si="19"/>
        <v>0</v>
      </c>
      <c r="H142" s="39">
        <f t="shared" si="20"/>
        <v>0</v>
      </c>
      <c r="I142" s="40" t="e">
        <f t="shared" si="21"/>
        <v>#DIV/0!</v>
      </c>
      <c r="J142" s="41"/>
      <c r="K142" s="1">
        <f>K141+'Amortization-Variable'!K6</f>
        <v>0</v>
      </c>
      <c r="M142" s="36">
        <f t="shared" si="34"/>
        <v>45169</v>
      </c>
      <c r="N142" s="37" t="str">
        <f t="shared" si="29"/>
        <v>A142</v>
      </c>
      <c r="O142" s="38">
        <v>121</v>
      </c>
      <c r="P142" s="39">
        <f t="shared" si="30"/>
        <v>1555.537956255374</v>
      </c>
      <c r="Q142" s="8">
        <f t="shared" si="37"/>
        <v>16.498893480416431</v>
      </c>
      <c r="R142" s="39">
        <f t="shared" si="31"/>
        <v>6.4814081510640591</v>
      </c>
      <c r="S142" s="39">
        <f t="shared" si="22"/>
        <v>10.017485329352372</v>
      </c>
      <c r="T142" s="39">
        <f t="shared" si="23"/>
        <v>1545.5204709260215</v>
      </c>
      <c r="U142" s="40" t="e">
        <f t="shared" si="24"/>
        <v>#DIV/0!</v>
      </c>
      <c r="V142" s="41"/>
      <c r="W142" s="34">
        <f t="shared" si="32"/>
        <v>0.05</v>
      </c>
    </row>
    <row r="143" spans="1:23" x14ac:dyDescent="0.2">
      <c r="A143" s="21">
        <f t="shared" si="33"/>
        <v>45199</v>
      </c>
      <c r="B143" s="19" t="str">
        <f t="shared" si="25"/>
        <v>A143</v>
      </c>
      <c r="C143" s="20">
        <v>122</v>
      </c>
      <c r="D143" s="8">
        <f t="shared" si="26"/>
        <v>0</v>
      </c>
      <c r="E143" s="8">
        <f t="shared" si="27"/>
        <v>0</v>
      </c>
      <c r="F143" s="8">
        <f t="shared" si="28"/>
        <v>0</v>
      </c>
      <c r="G143" s="8">
        <f t="shared" si="19"/>
        <v>0</v>
      </c>
      <c r="H143" s="8">
        <f t="shared" si="20"/>
        <v>0</v>
      </c>
      <c r="I143" s="9" t="e">
        <f t="shared" si="21"/>
        <v>#DIV/0!</v>
      </c>
      <c r="J143" s="7"/>
      <c r="K143" s="1">
        <f>K142</f>
        <v>0</v>
      </c>
      <c r="M143" s="21">
        <f t="shared" si="34"/>
        <v>45199</v>
      </c>
      <c r="N143" s="19" t="str">
        <f t="shared" si="29"/>
        <v>A143</v>
      </c>
      <c r="O143" s="20">
        <v>122</v>
      </c>
      <c r="P143" s="8">
        <f t="shared" si="30"/>
        <v>1545.5204709260215</v>
      </c>
      <c r="Q143" s="8">
        <f t="shared" si="37"/>
        <v>16.498893480416434</v>
      </c>
      <c r="R143" s="8">
        <f t="shared" si="31"/>
        <v>6.4396686288584233</v>
      </c>
      <c r="S143" s="8">
        <f t="shared" si="22"/>
        <v>10.05922485155801</v>
      </c>
      <c r="T143" s="8">
        <f t="shared" si="23"/>
        <v>1535.4612460744636</v>
      </c>
      <c r="U143" s="9" t="e">
        <f t="shared" si="24"/>
        <v>#DIV/0!</v>
      </c>
      <c r="V143" s="7"/>
      <c r="W143" s="34">
        <f t="shared" si="32"/>
        <v>0.05</v>
      </c>
    </row>
    <row r="144" spans="1:23" x14ac:dyDescent="0.2">
      <c r="A144" s="21">
        <f t="shared" si="33"/>
        <v>45230</v>
      </c>
      <c r="B144" s="19" t="str">
        <f t="shared" si="25"/>
        <v>A144</v>
      </c>
      <c r="C144" s="20">
        <v>123</v>
      </c>
      <c r="D144" s="8">
        <f t="shared" si="26"/>
        <v>0</v>
      </c>
      <c r="E144" s="8">
        <f t="shared" si="27"/>
        <v>0</v>
      </c>
      <c r="F144" s="8">
        <f t="shared" si="28"/>
        <v>0</v>
      </c>
      <c r="G144" s="8">
        <f t="shared" si="19"/>
        <v>0</v>
      </c>
      <c r="H144" s="8">
        <f t="shared" si="20"/>
        <v>0</v>
      </c>
      <c r="I144" s="9" t="e">
        <f t="shared" si="21"/>
        <v>#DIV/0!</v>
      </c>
      <c r="J144" s="7"/>
      <c r="K144" s="1">
        <f t="shared" ref="K144:K201" si="38">K143</f>
        <v>0</v>
      </c>
      <c r="M144" s="21">
        <f t="shared" si="34"/>
        <v>45230</v>
      </c>
      <c r="N144" s="19" t="str">
        <f t="shared" si="29"/>
        <v>A144</v>
      </c>
      <c r="O144" s="20">
        <v>123</v>
      </c>
      <c r="P144" s="8">
        <f t="shared" si="30"/>
        <v>1535.4612460744636</v>
      </c>
      <c r="Q144" s="8">
        <f t="shared" si="37"/>
        <v>16.498893480416438</v>
      </c>
      <c r="R144" s="8">
        <f t="shared" si="31"/>
        <v>6.3977551919769313</v>
      </c>
      <c r="S144" s="8">
        <f t="shared" si="22"/>
        <v>10.101138288439508</v>
      </c>
      <c r="T144" s="8">
        <f t="shared" si="23"/>
        <v>1525.3601077860242</v>
      </c>
      <c r="U144" s="9" t="e">
        <f t="shared" si="24"/>
        <v>#DIV/0!</v>
      </c>
      <c r="V144" s="7"/>
      <c r="W144" s="34">
        <f t="shared" si="32"/>
        <v>0.05</v>
      </c>
    </row>
    <row r="145" spans="1:23" x14ac:dyDescent="0.2">
      <c r="A145" s="21">
        <f t="shared" si="33"/>
        <v>45260</v>
      </c>
      <c r="B145" s="19" t="str">
        <f t="shared" si="25"/>
        <v>A145</v>
      </c>
      <c r="C145" s="20">
        <v>124</v>
      </c>
      <c r="D145" s="8">
        <f t="shared" si="26"/>
        <v>0</v>
      </c>
      <c r="E145" s="8">
        <f t="shared" si="27"/>
        <v>0</v>
      </c>
      <c r="F145" s="8">
        <f t="shared" si="28"/>
        <v>0</v>
      </c>
      <c r="G145" s="8">
        <f t="shared" si="19"/>
        <v>0</v>
      </c>
      <c r="H145" s="8">
        <f t="shared" si="20"/>
        <v>0</v>
      </c>
      <c r="I145" s="9" t="e">
        <f t="shared" si="21"/>
        <v>#DIV/0!</v>
      </c>
      <c r="J145" s="7"/>
      <c r="K145" s="1">
        <f t="shared" si="38"/>
        <v>0</v>
      </c>
      <c r="M145" s="21">
        <f t="shared" si="34"/>
        <v>45260</v>
      </c>
      <c r="N145" s="19" t="str">
        <f t="shared" si="29"/>
        <v>A145</v>
      </c>
      <c r="O145" s="20">
        <v>124</v>
      </c>
      <c r="P145" s="8">
        <f t="shared" si="30"/>
        <v>1525.3601077860242</v>
      </c>
      <c r="Q145" s="8">
        <f t="shared" si="37"/>
        <v>16.498893480416434</v>
      </c>
      <c r="R145" s="8">
        <f t="shared" si="31"/>
        <v>6.355667115775101</v>
      </c>
      <c r="S145" s="8">
        <f t="shared" si="22"/>
        <v>10.143226364641333</v>
      </c>
      <c r="T145" s="8">
        <f t="shared" si="23"/>
        <v>1515.2168814213828</v>
      </c>
      <c r="U145" s="9" t="e">
        <f t="shared" si="24"/>
        <v>#DIV/0!</v>
      </c>
      <c r="V145" s="7"/>
      <c r="W145" s="34">
        <f t="shared" si="32"/>
        <v>0.05</v>
      </c>
    </row>
    <row r="146" spans="1:23" x14ac:dyDescent="0.2">
      <c r="A146" s="21">
        <f t="shared" si="33"/>
        <v>45291</v>
      </c>
      <c r="B146" s="19" t="str">
        <f t="shared" si="25"/>
        <v>A146</v>
      </c>
      <c r="C146" s="20">
        <v>125</v>
      </c>
      <c r="D146" s="8">
        <f t="shared" si="26"/>
        <v>0</v>
      </c>
      <c r="E146" s="8">
        <f t="shared" si="27"/>
        <v>0</v>
      </c>
      <c r="F146" s="8">
        <f t="shared" si="28"/>
        <v>0</v>
      </c>
      <c r="G146" s="8">
        <f t="shared" si="19"/>
        <v>0</v>
      </c>
      <c r="H146" s="8">
        <f t="shared" si="20"/>
        <v>0</v>
      </c>
      <c r="I146" s="9" t="e">
        <f t="shared" si="21"/>
        <v>#DIV/0!</v>
      </c>
      <c r="J146" s="7"/>
      <c r="K146" s="1">
        <f t="shared" si="38"/>
        <v>0</v>
      </c>
      <c r="M146" s="21">
        <f t="shared" si="34"/>
        <v>45291</v>
      </c>
      <c r="N146" s="19" t="str">
        <f t="shared" si="29"/>
        <v>A146</v>
      </c>
      <c r="O146" s="20">
        <v>125</v>
      </c>
      <c r="P146" s="8">
        <f t="shared" si="30"/>
        <v>1515.2168814213828</v>
      </c>
      <c r="Q146" s="8">
        <f t="shared" si="37"/>
        <v>16.498893480416434</v>
      </c>
      <c r="R146" s="8">
        <f t="shared" si="31"/>
        <v>6.3134036725890956</v>
      </c>
      <c r="S146" s="8">
        <f t="shared" si="22"/>
        <v>10.185489807827338</v>
      </c>
      <c r="T146" s="8">
        <f t="shared" si="23"/>
        <v>1505.0313916135556</v>
      </c>
      <c r="U146" s="9" t="e">
        <f t="shared" si="24"/>
        <v>#DIV/0!</v>
      </c>
      <c r="V146" s="7"/>
      <c r="W146" s="34">
        <f t="shared" si="32"/>
        <v>0.05</v>
      </c>
    </row>
    <row r="147" spans="1:23" x14ac:dyDescent="0.2">
      <c r="A147" s="21">
        <f t="shared" si="33"/>
        <v>45322</v>
      </c>
      <c r="B147" s="19" t="str">
        <f t="shared" si="25"/>
        <v>A147</v>
      </c>
      <c r="C147" s="20">
        <v>126</v>
      </c>
      <c r="D147" s="8">
        <f t="shared" si="26"/>
        <v>0</v>
      </c>
      <c r="E147" s="8">
        <f t="shared" si="27"/>
        <v>0</v>
      </c>
      <c r="F147" s="8">
        <f t="shared" si="28"/>
        <v>0</v>
      </c>
      <c r="G147" s="8">
        <f t="shared" si="19"/>
        <v>0</v>
      </c>
      <c r="H147" s="8">
        <f t="shared" si="20"/>
        <v>0</v>
      </c>
      <c r="I147" s="9" t="e">
        <f t="shared" si="21"/>
        <v>#DIV/0!</v>
      </c>
      <c r="J147" s="7"/>
      <c r="K147" s="1">
        <f t="shared" si="38"/>
        <v>0</v>
      </c>
      <c r="M147" s="21">
        <f t="shared" si="34"/>
        <v>45322</v>
      </c>
      <c r="N147" s="19" t="str">
        <f t="shared" si="29"/>
        <v>A147</v>
      </c>
      <c r="O147" s="20">
        <v>126</v>
      </c>
      <c r="P147" s="8">
        <f t="shared" si="30"/>
        <v>1505.0313916135556</v>
      </c>
      <c r="Q147" s="8">
        <f t="shared" si="37"/>
        <v>16.498893480416434</v>
      </c>
      <c r="R147" s="8">
        <f t="shared" si="31"/>
        <v>6.2709641317231481</v>
      </c>
      <c r="S147" s="8">
        <f t="shared" si="22"/>
        <v>10.227929348693287</v>
      </c>
      <c r="T147" s="8">
        <f t="shared" si="23"/>
        <v>1494.8034622648622</v>
      </c>
      <c r="U147" s="9" t="e">
        <f t="shared" si="24"/>
        <v>#DIV/0!</v>
      </c>
      <c r="V147" s="7"/>
      <c r="W147" s="34">
        <f t="shared" si="32"/>
        <v>0.05</v>
      </c>
    </row>
    <row r="148" spans="1:23" x14ac:dyDescent="0.2">
      <c r="A148" s="21">
        <f t="shared" si="33"/>
        <v>45351</v>
      </c>
      <c r="B148" s="19" t="str">
        <f t="shared" si="25"/>
        <v>A148</v>
      </c>
      <c r="C148" s="20">
        <v>127</v>
      </c>
      <c r="D148" s="8">
        <f t="shared" si="26"/>
        <v>0</v>
      </c>
      <c r="E148" s="8">
        <f t="shared" si="27"/>
        <v>0</v>
      </c>
      <c r="F148" s="8">
        <f t="shared" si="28"/>
        <v>0</v>
      </c>
      <c r="G148" s="8">
        <f t="shared" si="19"/>
        <v>0</v>
      </c>
      <c r="H148" s="8">
        <f t="shared" si="20"/>
        <v>0</v>
      </c>
      <c r="I148" s="9" t="e">
        <f t="shared" si="21"/>
        <v>#DIV/0!</v>
      </c>
      <c r="J148" s="7"/>
      <c r="K148" s="1">
        <f t="shared" si="38"/>
        <v>0</v>
      </c>
      <c r="M148" s="21">
        <f t="shared" si="34"/>
        <v>45351</v>
      </c>
      <c r="N148" s="19" t="str">
        <f t="shared" si="29"/>
        <v>A148</v>
      </c>
      <c r="O148" s="20">
        <v>127</v>
      </c>
      <c r="P148" s="8">
        <f t="shared" si="30"/>
        <v>1494.8034622648622</v>
      </c>
      <c r="Q148" s="8">
        <f t="shared" si="37"/>
        <v>16.498893480416434</v>
      </c>
      <c r="R148" s="8">
        <f t="shared" si="31"/>
        <v>6.2283477594369261</v>
      </c>
      <c r="S148" s="8">
        <f t="shared" si="22"/>
        <v>10.270545720979509</v>
      </c>
      <c r="T148" s="8">
        <f t="shared" si="23"/>
        <v>1484.5329165438827</v>
      </c>
      <c r="U148" s="9" t="e">
        <f t="shared" si="24"/>
        <v>#DIV/0!</v>
      </c>
      <c r="V148" s="7"/>
      <c r="W148" s="34">
        <f t="shared" si="32"/>
        <v>0.05</v>
      </c>
    </row>
    <row r="149" spans="1:23" x14ac:dyDescent="0.2">
      <c r="A149" s="21">
        <f t="shared" si="33"/>
        <v>45382</v>
      </c>
      <c r="B149" s="19" t="str">
        <f t="shared" si="25"/>
        <v>A149</v>
      </c>
      <c r="C149" s="20">
        <v>128</v>
      </c>
      <c r="D149" s="8">
        <f t="shared" si="26"/>
        <v>0</v>
      </c>
      <c r="E149" s="8">
        <f t="shared" si="27"/>
        <v>0</v>
      </c>
      <c r="F149" s="8">
        <f t="shared" si="28"/>
        <v>0</v>
      </c>
      <c r="G149" s="8">
        <f t="shared" si="19"/>
        <v>0</v>
      </c>
      <c r="H149" s="8">
        <f t="shared" si="20"/>
        <v>0</v>
      </c>
      <c r="I149" s="9" t="e">
        <f t="shared" si="21"/>
        <v>#DIV/0!</v>
      </c>
      <c r="J149" s="7"/>
      <c r="K149" s="1">
        <f t="shared" si="38"/>
        <v>0</v>
      </c>
      <c r="M149" s="21">
        <f t="shared" si="34"/>
        <v>45382</v>
      </c>
      <c r="N149" s="19" t="str">
        <f t="shared" si="29"/>
        <v>A149</v>
      </c>
      <c r="O149" s="20">
        <v>128</v>
      </c>
      <c r="P149" s="8">
        <f t="shared" si="30"/>
        <v>1484.5329165438827</v>
      </c>
      <c r="Q149" s="8">
        <f t="shared" si="37"/>
        <v>16.498893480416434</v>
      </c>
      <c r="R149" s="8">
        <f t="shared" si="31"/>
        <v>6.1855538189328447</v>
      </c>
      <c r="S149" s="8">
        <f t="shared" si="22"/>
        <v>10.313339661483589</v>
      </c>
      <c r="T149" s="8">
        <f t="shared" si="23"/>
        <v>1474.2195768823992</v>
      </c>
      <c r="U149" s="9" t="e">
        <f t="shared" si="24"/>
        <v>#DIV/0!</v>
      </c>
      <c r="V149" s="7"/>
      <c r="W149" s="34">
        <f t="shared" si="32"/>
        <v>0.05</v>
      </c>
    </row>
    <row r="150" spans="1:23" x14ac:dyDescent="0.2">
      <c r="A150" s="21">
        <f t="shared" si="33"/>
        <v>45412</v>
      </c>
      <c r="B150" s="19" t="str">
        <f t="shared" si="25"/>
        <v>A150</v>
      </c>
      <c r="C150" s="20">
        <v>129</v>
      </c>
      <c r="D150" s="8">
        <f t="shared" si="26"/>
        <v>0</v>
      </c>
      <c r="E150" s="8">
        <f t="shared" si="27"/>
        <v>0</v>
      </c>
      <c r="F150" s="8">
        <f t="shared" si="28"/>
        <v>0</v>
      </c>
      <c r="G150" s="8">
        <f t="shared" ref="G150:G213" si="39">E150-F150</f>
        <v>0</v>
      </c>
      <c r="H150" s="8">
        <f t="shared" ref="H150:H213" si="40">D150-G150</f>
        <v>0</v>
      </c>
      <c r="I150" s="9" t="e">
        <f t="shared" ref="I150:I213" si="41">H150/$D$13</f>
        <v>#DIV/0!</v>
      </c>
      <c r="J150" s="7"/>
      <c r="K150" s="1">
        <f t="shared" si="38"/>
        <v>0</v>
      </c>
      <c r="M150" s="21">
        <f t="shared" si="34"/>
        <v>45412</v>
      </c>
      <c r="N150" s="19" t="str">
        <f t="shared" si="29"/>
        <v>A150</v>
      </c>
      <c r="O150" s="20">
        <v>129</v>
      </c>
      <c r="P150" s="8">
        <f t="shared" si="30"/>
        <v>1474.2195768823992</v>
      </c>
      <c r="Q150" s="8">
        <f t="shared" si="37"/>
        <v>16.498893480416434</v>
      </c>
      <c r="R150" s="8">
        <f t="shared" si="31"/>
        <v>6.1425815703433306</v>
      </c>
      <c r="S150" s="8">
        <f t="shared" ref="S150:S213" si="42">Q150-R150</f>
        <v>10.356311910073103</v>
      </c>
      <c r="T150" s="8">
        <f t="shared" ref="T150:T213" si="43">P150-S150</f>
        <v>1463.8632649723261</v>
      </c>
      <c r="U150" s="9" t="e">
        <f t="shared" ref="U150:U213" si="44">T150/$D$13</f>
        <v>#DIV/0!</v>
      </c>
      <c r="V150" s="7"/>
      <c r="W150" s="34">
        <f t="shared" si="32"/>
        <v>0.05</v>
      </c>
    </row>
    <row r="151" spans="1:23" x14ac:dyDescent="0.2">
      <c r="A151" s="21">
        <f t="shared" si="33"/>
        <v>45443</v>
      </c>
      <c r="B151" s="19" t="str">
        <f t="shared" ref="B151:B214" si="45">"A"&amp;ROW(A151)</f>
        <v>A151</v>
      </c>
      <c r="C151" s="20">
        <v>130</v>
      </c>
      <c r="D151" s="8">
        <f t="shared" ref="D151:D214" si="46">IF(ROUND(H150,0)&gt;0,H150,0)</f>
        <v>0</v>
      </c>
      <c r="E151" s="8">
        <f t="shared" ref="E151:E214" si="47">IF($D$15+1-C151=0,0,PMT(K151/12,$D$15+1-C151,-$D151,0,0))</f>
        <v>0</v>
      </c>
      <c r="F151" s="8">
        <f t="shared" ref="F151:F214" si="48">D151*K151/12</f>
        <v>0</v>
      </c>
      <c r="G151" s="8">
        <f t="shared" si="39"/>
        <v>0</v>
      </c>
      <c r="H151" s="8">
        <f t="shared" si="40"/>
        <v>0</v>
      </c>
      <c r="I151" s="9" t="e">
        <f t="shared" si="41"/>
        <v>#DIV/0!</v>
      </c>
      <c r="J151" s="7"/>
      <c r="K151" s="1">
        <f t="shared" si="38"/>
        <v>0</v>
      </c>
      <c r="M151" s="21">
        <f t="shared" si="34"/>
        <v>45443</v>
      </c>
      <c r="N151" s="19" t="str">
        <f t="shared" ref="N151:N214" si="49">"A"&amp;ROW(M151)</f>
        <v>A151</v>
      </c>
      <c r="O151" s="20">
        <v>130</v>
      </c>
      <c r="P151" s="8">
        <f t="shared" ref="P151:P214" si="50">IF(ROUND(T150,0)&gt;0,T150,0)</f>
        <v>1463.8632649723261</v>
      </c>
      <c r="Q151" s="8">
        <f t="shared" si="37"/>
        <v>16.498893480416434</v>
      </c>
      <c r="R151" s="8">
        <f t="shared" ref="R151:R214" si="51">P151*W151/12</f>
        <v>6.0994302707180248</v>
      </c>
      <c r="S151" s="8">
        <f t="shared" si="42"/>
        <v>10.399463209698411</v>
      </c>
      <c r="T151" s="8">
        <f t="shared" si="43"/>
        <v>1453.4638017626276</v>
      </c>
      <c r="U151" s="9" t="e">
        <f t="shared" si="44"/>
        <v>#DIV/0!</v>
      </c>
      <c r="V151" s="7"/>
      <c r="W151" s="34">
        <f t="shared" ref="W151:W214" si="52">$P$14</f>
        <v>0.05</v>
      </c>
    </row>
    <row r="152" spans="1:23" x14ac:dyDescent="0.2">
      <c r="A152" s="21">
        <f t="shared" ref="A152:A215" si="53">DATE(YEAR(A151),MONTH(A151)+2,1-1)</f>
        <v>45473</v>
      </c>
      <c r="B152" s="19" t="str">
        <f t="shared" si="45"/>
        <v>A152</v>
      </c>
      <c r="C152" s="20">
        <v>131</v>
      </c>
      <c r="D152" s="8">
        <f t="shared" si="46"/>
        <v>0</v>
      </c>
      <c r="E152" s="8">
        <f t="shared" si="47"/>
        <v>0</v>
      </c>
      <c r="F152" s="8">
        <f t="shared" si="48"/>
        <v>0</v>
      </c>
      <c r="G152" s="8">
        <f t="shared" si="39"/>
        <v>0</v>
      </c>
      <c r="H152" s="8">
        <f t="shared" si="40"/>
        <v>0</v>
      </c>
      <c r="I152" s="9" t="e">
        <f t="shared" si="41"/>
        <v>#DIV/0!</v>
      </c>
      <c r="J152" s="7"/>
      <c r="K152" s="1">
        <f t="shared" si="38"/>
        <v>0</v>
      </c>
      <c r="M152" s="21">
        <f t="shared" ref="M152:M215" si="54">DATE(YEAR(M151),MONTH(M151)+2,1-1)</f>
        <v>45473</v>
      </c>
      <c r="N152" s="19" t="str">
        <f t="shared" si="49"/>
        <v>A152</v>
      </c>
      <c r="O152" s="20">
        <v>131</v>
      </c>
      <c r="P152" s="8">
        <f t="shared" si="50"/>
        <v>1453.4638017626276</v>
      </c>
      <c r="Q152" s="8">
        <f t="shared" si="37"/>
        <v>16.498893480416434</v>
      </c>
      <c r="R152" s="8">
        <f t="shared" si="51"/>
        <v>6.0560991740109484</v>
      </c>
      <c r="S152" s="8">
        <f t="shared" si="42"/>
        <v>10.442794306405485</v>
      </c>
      <c r="T152" s="8">
        <f t="shared" si="43"/>
        <v>1443.0210074562222</v>
      </c>
      <c r="U152" s="9" t="e">
        <f t="shared" si="44"/>
        <v>#DIV/0!</v>
      </c>
      <c r="V152" s="7"/>
      <c r="W152" s="34">
        <f t="shared" si="52"/>
        <v>0.05</v>
      </c>
    </row>
    <row r="153" spans="1:23" x14ac:dyDescent="0.2">
      <c r="A153" s="21">
        <f t="shared" si="53"/>
        <v>45504</v>
      </c>
      <c r="B153" s="19" t="str">
        <f t="shared" si="45"/>
        <v>A153</v>
      </c>
      <c r="C153" s="20">
        <v>132</v>
      </c>
      <c r="D153" s="8">
        <f t="shared" si="46"/>
        <v>0</v>
      </c>
      <c r="E153" s="8">
        <f t="shared" si="47"/>
        <v>0</v>
      </c>
      <c r="F153" s="8">
        <f t="shared" si="48"/>
        <v>0</v>
      </c>
      <c r="G153" s="8">
        <f t="shared" si="39"/>
        <v>0</v>
      </c>
      <c r="H153" s="8">
        <f t="shared" si="40"/>
        <v>0</v>
      </c>
      <c r="I153" s="9" t="e">
        <f t="shared" si="41"/>
        <v>#DIV/0!</v>
      </c>
      <c r="J153" s="7"/>
      <c r="K153" s="1">
        <f t="shared" si="38"/>
        <v>0</v>
      </c>
      <c r="M153" s="21">
        <f t="shared" si="54"/>
        <v>45504</v>
      </c>
      <c r="N153" s="19" t="str">
        <f t="shared" si="49"/>
        <v>A153</v>
      </c>
      <c r="O153" s="20">
        <v>132</v>
      </c>
      <c r="P153" s="8">
        <f t="shared" si="50"/>
        <v>1443.0210074562222</v>
      </c>
      <c r="Q153" s="8">
        <f t="shared" si="37"/>
        <v>16.498893480416434</v>
      </c>
      <c r="R153" s="8">
        <f t="shared" si="51"/>
        <v>6.0125875310675925</v>
      </c>
      <c r="S153" s="8">
        <f t="shared" si="42"/>
        <v>10.486305949348843</v>
      </c>
      <c r="T153" s="8">
        <f t="shared" si="43"/>
        <v>1432.5347015068733</v>
      </c>
      <c r="U153" s="9" t="e">
        <f t="shared" si="44"/>
        <v>#DIV/0!</v>
      </c>
      <c r="V153" s="7"/>
      <c r="W153" s="34">
        <f t="shared" si="52"/>
        <v>0.05</v>
      </c>
    </row>
    <row r="154" spans="1:23" x14ac:dyDescent="0.2">
      <c r="A154" s="21">
        <f t="shared" si="53"/>
        <v>45535</v>
      </c>
      <c r="B154" s="19" t="str">
        <f t="shared" si="45"/>
        <v>A154</v>
      </c>
      <c r="C154" s="20">
        <v>133</v>
      </c>
      <c r="D154" s="8">
        <f t="shared" si="46"/>
        <v>0</v>
      </c>
      <c r="E154" s="8">
        <f t="shared" si="47"/>
        <v>0</v>
      </c>
      <c r="F154" s="8">
        <f t="shared" si="48"/>
        <v>0</v>
      </c>
      <c r="G154" s="8">
        <f t="shared" si="39"/>
        <v>0</v>
      </c>
      <c r="H154" s="8">
        <f t="shared" si="40"/>
        <v>0</v>
      </c>
      <c r="I154" s="9" t="e">
        <f t="shared" si="41"/>
        <v>#DIV/0!</v>
      </c>
      <c r="J154" s="7"/>
      <c r="K154" s="1">
        <f t="shared" si="38"/>
        <v>0</v>
      </c>
      <c r="M154" s="21">
        <f t="shared" si="54"/>
        <v>45535</v>
      </c>
      <c r="N154" s="19" t="str">
        <f t="shared" si="49"/>
        <v>A154</v>
      </c>
      <c r="O154" s="20">
        <v>133</v>
      </c>
      <c r="P154" s="8">
        <f t="shared" si="50"/>
        <v>1432.5347015068733</v>
      </c>
      <c r="Q154" s="8">
        <f t="shared" si="37"/>
        <v>16.498893480416438</v>
      </c>
      <c r="R154" s="8">
        <f t="shared" si="51"/>
        <v>5.9688945896119714</v>
      </c>
      <c r="S154" s="8">
        <f t="shared" si="42"/>
        <v>10.529998890804467</v>
      </c>
      <c r="T154" s="8">
        <f t="shared" si="43"/>
        <v>1422.0047026160687</v>
      </c>
      <c r="U154" s="9" t="e">
        <f t="shared" si="44"/>
        <v>#DIV/0!</v>
      </c>
      <c r="V154" s="7"/>
      <c r="W154" s="34">
        <f t="shared" si="52"/>
        <v>0.05</v>
      </c>
    </row>
    <row r="155" spans="1:23" x14ac:dyDescent="0.2">
      <c r="A155" s="21">
        <f t="shared" si="53"/>
        <v>45565</v>
      </c>
      <c r="B155" s="19" t="str">
        <f t="shared" si="45"/>
        <v>A155</v>
      </c>
      <c r="C155" s="20">
        <v>134</v>
      </c>
      <c r="D155" s="8">
        <f t="shared" si="46"/>
        <v>0</v>
      </c>
      <c r="E155" s="8">
        <f t="shared" si="47"/>
        <v>0</v>
      </c>
      <c r="F155" s="8">
        <f t="shared" si="48"/>
        <v>0</v>
      </c>
      <c r="G155" s="8">
        <f t="shared" si="39"/>
        <v>0</v>
      </c>
      <c r="H155" s="8">
        <f t="shared" si="40"/>
        <v>0</v>
      </c>
      <c r="I155" s="9" t="e">
        <f t="shared" si="41"/>
        <v>#DIV/0!</v>
      </c>
      <c r="J155" s="7"/>
      <c r="K155" s="1">
        <f t="shared" si="38"/>
        <v>0</v>
      </c>
      <c r="M155" s="21">
        <f t="shared" si="54"/>
        <v>45565</v>
      </c>
      <c r="N155" s="19" t="str">
        <f t="shared" si="49"/>
        <v>A155</v>
      </c>
      <c r="O155" s="20">
        <v>134</v>
      </c>
      <c r="P155" s="8">
        <f t="shared" si="50"/>
        <v>1422.0047026160687</v>
      </c>
      <c r="Q155" s="8">
        <f t="shared" si="37"/>
        <v>16.498893480416431</v>
      </c>
      <c r="R155" s="8">
        <f t="shared" si="51"/>
        <v>5.9250195942336203</v>
      </c>
      <c r="S155" s="8">
        <f t="shared" si="42"/>
        <v>10.57387388618281</v>
      </c>
      <c r="T155" s="8">
        <f t="shared" si="43"/>
        <v>1411.4308287298859</v>
      </c>
      <c r="U155" s="9" t="e">
        <f t="shared" si="44"/>
        <v>#DIV/0!</v>
      </c>
      <c r="V155" s="7"/>
      <c r="W155" s="34">
        <f t="shared" si="52"/>
        <v>0.05</v>
      </c>
    </row>
    <row r="156" spans="1:23" x14ac:dyDescent="0.2">
      <c r="A156" s="21">
        <f t="shared" si="53"/>
        <v>45596</v>
      </c>
      <c r="B156" s="19" t="str">
        <f t="shared" si="45"/>
        <v>A156</v>
      </c>
      <c r="C156" s="20">
        <v>135</v>
      </c>
      <c r="D156" s="8">
        <f t="shared" si="46"/>
        <v>0</v>
      </c>
      <c r="E156" s="8">
        <f t="shared" si="47"/>
        <v>0</v>
      </c>
      <c r="F156" s="8">
        <f t="shared" si="48"/>
        <v>0</v>
      </c>
      <c r="G156" s="8">
        <f t="shared" si="39"/>
        <v>0</v>
      </c>
      <c r="H156" s="8">
        <f t="shared" si="40"/>
        <v>0</v>
      </c>
      <c r="I156" s="9" t="e">
        <f t="shared" si="41"/>
        <v>#DIV/0!</v>
      </c>
      <c r="J156" s="7"/>
      <c r="K156" s="1">
        <f t="shared" si="38"/>
        <v>0</v>
      </c>
      <c r="M156" s="21">
        <f t="shared" si="54"/>
        <v>45596</v>
      </c>
      <c r="N156" s="19" t="str">
        <f t="shared" si="49"/>
        <v>A156</v>
      </c>
      <c r="O156" s="20">
        <v>135</v>
      </c>
      <c r="P156" s="8">
        <f t="shared" si="50"/>
        <v>1411.4308287298859</v>
      </c>
      <c r="Q156" s="8">
        <f t="shared" si="37"/>
        <v>16.498893480416434</v>
      </c>
      <c r="R156" s="8">
        <f t="shared" si="51"/>
        <v>5.8809617863745247</v>
      </c>
      <c r="S156" s="8">
        <f t="shared" si="42"/>
        <v>10.617931694041911</v>
      </c>
      <c r="T156" s="8">
        <f t="shared" si="43"/>
        <v>1400.8128970358439</v>
      </c>
      <c r="U156" s="9" t="e">
        <f t="shared" si="44"/>
        <v>#DIV/0!</v>
      </c>
      <c r="V156" s="7"/>
      <c r="W156" s="34">
        <f t="shared" si="52"/>
        <v>0.05</v>
      </c>
    </row>
    <row r="157" spans="1:23" x14ac:dyDescent="0.2">
      <c r="A157" s="21">
        <f t="shared" si="53"/>
        <v>45626</v>
      </c>
      <c r="B157" s="19" t="str">
        <f t="shared" si="45"/>
        <v>A157</v>
      </c>
      <c r="C157" s="20">
        <v>136</v>
      </c>
      <c r="D157" s="8">
        <f t="shared" si="46"/>
        <v>0</v>
      </c>
      <c r="E157" s="8">
        <f t="shared" si="47"/>
        <v>0</v>
      </c>
      <c r="F157" s="8">
        <f t="shared" si="48"/>
        <v>0</v>
      </c>
      <c r="G157" s="8">
        <f t="shared" si="39"/>
        <v>0</v>
      </c>
      <c r="H157" s="8">
        <f t="shared" si="40"/>
        <v>0</v>
      </c>
      <c r="I157" s="9" t="e">
        <f t="shared" si="41"/>
        <v>#DIV/0!</v>
      </c>
      <c r="J157" s="7"/>
      <c r="K157" s="1">
        <f t="shared" si="38"/>
        <v>0</v>
      </c>
      <c r="M157" s="21">
        <f t="shared" si="54"/>
        <v>45626</v>
      </c>
      <c r="N157" s="19" t="str">
        <f t="shared" si="49"/>
        <v>A157</v>
      </c>
      <c r="O157" s="20">
        <v>136</v>
      </c>
      <c r="P157" s="8">
        <f t="shared" si="50"/>
        <v>1400.8128970358439</v>
      </c>
      <c r="Q157" s="8">
        <f t="shared" si="37"/>
        <v>16.498893480416434</v>
      </c>
      <c r="R157" s="8">
        <f t="shared" si="51"/>
        <v>5.8367204043160159</v>
      </c>
      <c r="S157" s="8">
        <f t="shared" si="42"/>
        <v>10.662173076100419</v>
      </c>
      <c r="T157" s="8">
        <f t="shared" si="43"/>
        <v>1390.1507239597436</v>
      </c>
      <c r="U157" s="9" t="e">
        <f t="shared" si="44"/>
        <v>#DIV/0!</v>
      </c>
      <c r="V157" s="7"/>
      <c r="W157" s="34">
        <f t="shared" si="52"/>
        <v>0.05</v>
      </c>
    </row>
    <row r="158" spans="1:23" x14ac:dyDescent="0.2">
      <c r="A158" s="21">
        <f t="shared" si="53"/>
        <v>45657</v>
      </c>
      <c r="B158" s="19" t="str">
        <f t="shared" si="45"/>
        <v>A158</v>
      </c>
      <c r="C158" s="20">
        <v>137</v>
      </c>
      <c r="D158" s="8">
        <f t="shared" si="46"/>
        <v>0</v>
      </c>
      <c r="E158" s="8">
        <f t="shared" si="47"/>
        <v>0</v>
      </c>
      <c r="F158" s="8">
        <f t="shared" si="48"/>
        <v>0</v>
      </c>
      <c r="G158" s="8">
        <f t="shared" si="39"/>
        <v>0</v>
      </c>
      <c r="H158" s="8">
        <f t="shared" si="40"/>
        <v>0</v>
      </c>
      <c r="I158" s="9" t="e">
        <f t="shared" si="41"/>
        <v>#DIV/0!</v>
      </c>
      <c r="J158" s="7"/>
      <c r="K158" s="1">
        <f t="shared" si="38"/>
        <v>0</v>
      </c>
      <c r="M158" s="21">
        <f t="shared" si="54"/>
        <v>45657</v>
      </c>
      <c r="N158" s="19" t="str">
        <f t="shared" si="49"/>
        <v>A158</v>
      </c>
      <c r="O158" s="20">
        <v>137</v>
      </c>
      <c r="P158" s="8">
        <f t="shared" si="50"/>
        <v>1390.1507239597436</v>
      </c>
      <c r="Q158" s="8">
        <f t="shared" si="37"/>
        <v>16.498893480416434</v>
      </c>
      <c r="R158" s="8">
        <f t="shared" si="51"/>
        <v>5.7922946831655979</v>
      </c>
      <c r="S158" s="8">
        <f t="shared" si="42"/>
        <v>10.706598797250837</v>
      </c>
      <c r="T158" s="8">
        <f t="shared" si="43"/>
        <v>1379.4441251624928</v>
      </c>
      <c r="U158" s="9" t="e">
        <f t="shared" si="44"/>
        <v>#DIV/0!</v>
      </c>
      <c r="V158" s="7"/>
      <c r="W158" s="34">
        <f t="shared" si="52"/>
        <v>0.05</v>
      </c>
    </row>
    <row r="159" spans="1:23" x14ac:dyDescent="0.2">
      <c r="A159" s="21">
        <f t="shared" si="53"/>
        <v>45688</v>
      </c>
      <c r="B159" s="19" t="str">
        <f t="shared" si="45"/>
        <v>A159</v>
      </c>
      <c r="C159" s="20">
        <v>138</v>
      </c>
      <c r="D159" s="8">
        <f t="shared" si="46"/>
        <v>0</v>
      </c>
      <c r="E159" s="8">
        <f t="shared" si="47"/>
        <v>0</v>
      </c>
      <c r="F159" s="8">
        <f t="shared" si="48"/>
        <v>0</v>
      </c>
      <c r="G159" s="8">
        <f t="shared" si="39"/>
        <v>0</v>
      </c>
      <c r="H159" s="8">
        <f t="shared" si="40"/>
        <v>0</v>
      </c>
      <c r="I159" s="9" t="e">
        <f t="shared" si="41"/>
        <v>#DIV/0!</v>
      </c>
      <c r="J159" s="7"/>
      <c r="K159" s="1">
        <f t="shared" si="38"/>
        <v>0</v>
      </c>
      <c r="M159" s="21">
        <f t="shared" si="54"/>
        <v>45688</v>
      </c>
      <c r="N159" s="19" t="str">
        <f t="shared" si="49"/>
        <v>A159</v>
      </c>
      <c r="O159" s="20">
        <v>138</v>
      </c>
      <c r="P159" s="8">
        <f t="shared" si="50"/>
        <v>1379.4441251624928</v>
      </c>
      <c r="Q159" s="8">
        <f t="shared" si="37"/>
        <v>16.498893480416434</v>
      </c>
      <c r="R159" s="8">
        <f t="shared" si="51"/>
        <v>5.7476838548437206</v>
      </c>
      <c r="S159" s="8">
        <f t="shared" si="42"/>
        <v>10.751209625572713</v>
      </c>
      <c r="T159" s="8">
        <f t="shared" si="43"/>
        <v>1368.6929155369201</v>
      </c>
      <c r="U159" s="9" t="e">
        <f t="shared" si="44"/>
        <v>#DIV/0!</v>
      </c>
      <c r="V159" s="7"/>
      <c r="W159" s="34">
        <f t="shared" si="52"/>
        <v>0.05</v>
      </c>
    </row>
    <row r="160" spans="1:23" x14ac:dyDescent="0.2">
      <c r="A160" s="21">
        <f t="shared" si="53"/>
        <v>45716</v>
      </c>
      <c r="B160" s="19" t="str">
        <f t="shared" si="45"/>
        <v>A160</v>
      </c>
      <c r="C160" s="20">
        <v>139</v>
      </c>
      <c r="D160" s="8">
        <f t="shared" si="46"/>
        <v>0</v>
      </c>
      <c r="E160" s="8">
        <f t="shared" si="47"/>
        <v>0</v>
      </c>
      <c r="F160" s="8">
        <f t="shared" si="48"/>
        <v>0</v>
      </c>
      <c r="G160" s="8">
        <f t="shared" si="39"/>
        <v>0</v>
      </c>
      <c r="H160" s="8">
        <f t="shared" si="40"/>
        <v>0</v>
      </c>
      <c r="I160" s="9" t="e">
        <f t="shared" si="41"/>
        <v>#DIV/0!</v>
      </c>
      <c r="J160" s="7"/>
      <c r="K160" s="1">
        <f t="shared" si="38"/>
        <v>0</v>
      </c>
      <c r="M160" s="21">
        <f t="shared" si="54"/>
        <v>45716</v>
      </c>
      <c r="N160" s="19" t="str">
        <f t="shared" si="49"/>
        <v>A160</v>
      </c>
      <c r="O160" s="20">
        <v>139</v>
      </c>
      <c r="P160" s="8">
        <f t="shared" si="50"/>
        <v>1368.6929155369201</v>
      </c>
      <c r="Q160" s="8">
        <f t="shared" si="37"/>
        <v>16.498893480416434</v>
      </c>
      <c r="R160" s="8">
        <f t="shared" si="51"/>
        <v>5.7028871480705012</v>
      </c>
      <c r="S160" s="8">
        <f t="shared" si="42"/>
        <v>10.796006332345932</v>
      </c>
      <c r="T160" s="8">
        <f t="shared" si="43"/>
        <v>1357.8969092045741</v>
      </c>
      <c r="U160" s="9" t="e">
        <f t="shared" si="44"/>
        <v>#DIV/0!</v>
      </c>
      <c r="V160" s="7"/>
      <c r="W160" s="34">
        <f t="shared" si="52"/>
        <v>0.05</v>
      </c>
    </row>
    <row r="161" spans="1:23" x14ac:dyDescent="0.2">
      <c r="A161" s="21">
        <f t="shared" si="53"/>
        <v>45747</v>
      </c>
      <c r="B161" s="19" t="str">
        <f t="shared" si="45"/>
        <v>A161</v>
      </c>
      <c r="C161" s="20">
        <v>140</v>
      </c>
      <c r="D161" s="8">
        <f t="shared" si="46"/>
        <v>0</v>
      </c>
      <c r="E161" s="8">
        <f t="shared" si="47"/>
        <v>0</v>
      </c>
      <c r="F161" s="8">
        <f t="shared" si="48"/>
        <v>0</v>
      </c>
      <c r="G161" s="8">
        <f t="shared" si="39"/>
        <v>0</v>
      </c>
      <c r="H161" s="8">
        <f t="shared" si="40"/>
        <v>0</v>
      </c>
      <c r="I161" s="9" t="e">
        <f t="shared" si="41"/>
        <v>#DIV/0!</v>
      </c>
      <c r="J161" s="7"/>
      <c r="K161" s="1">
        <f t="shared" si="38"/>
        <v>0</v>
      </c>
      <c r="M161" s="21">
        <f t="shared" si="54"/>
        <v>45747</v>
      </c>
      <c r="N161" s="19" t="str">
        <f t="shared" si="49"/>
        <v>A161</v>
      </c>
      <c r="O161" s="20">
        <v>140</v>
      </c>
      <c r="P161" s="8">
        <f t="shared" si="50"/>
        <v>1357.8969092045741</v>
      </c>
      <c r="Q161" s="8">
        <f t="shared" si="37"/>
        <v>16.498893480416434</v>
      </c>
      <c r="R161" s="8">
        <f t="shared" si="51"/>
        <v>5.6579037883523924</v>
      </c>
      <c r="S161" s="8">
        <f t="shared" si="42"/>
        <v>10.840989692064042</v>
      </c>
      <c r="T161" s="8">
        <f t="shared" si="43"/>
        <v>1347.0559195125099</v>
      </c>
      <c r="U161" s="9" t="e">
        <f t="shared" si="44"/>
        <v>#DIV/0!</v>
      </c>
      <c r="V161" s="7"/>
      <c r="W161" s="34">
        <f t="shared" si="52"/>
        <v>0.05</v>
      </c>
    </row>
    <row r="162" spans="1:23" x14ac:dyDescent="0.2">
      <c r="A162" s="21">
        <f t="shared" si="53"/>
        <v>45777</v>
      </c>
      <c r="B162" s="19" t="str">
        <f t="shared" si="45"/>
        <v>A162</v>
      </c>
      <c r="C162" s="20">
        <v>141</v>
      </c>
      <c r="D162" s="8">
        <f t="shared" si="46"/>
        <v>0</v>
      </c>
      <c r="E162" s="8">
        <f t="shared" si="47"/>
        <v>0</v>
      </c>
      <c r="F162" s="8">
        <f t="shared" si="48"/>
        <v>0</v>
      </c>
      <c r="G162" s="8">
        <f t="shared" si="39"/>
        <v>0</v>
      </c>
      <c r="H162" s="8">
        <f t="shared" si="40"/>
        <v>0</v>
      </c>
      <c r="I162" s="9" t="e">
        <f t="shared" si="41"/>
        <v>#DIV/0!</v>
      </c>
      <c r="J162" s="7"/>
      <c r="K162" s="1">
        <f t="shared" si="38"/>
        <v>0</v>
      </c>
      <c r="M162" s="21">
        <f t="shared" si="54"/>
        <v>45777</v>
      </c>
      <c r="N162" s="19" t="str">
        <f t="shared" si="49"/>
        <v>A162</v>
      </c>
      <c r="O162" s="20">
        <v>141</v>
      </c>
      <c r="P162" s="8">
        <f t="shared" si="50"/>
        <v>1347.0559195125099</v>
      </c>
      <c r="Q162" s="8">
        <f t="shared" si="37"/>
        <v>16.498893480416434</v>
      </c>
      <c r="R162" s="8">
        <f t="shared" si="51"/>
        <v>5.6127329979687914</v>
      </c>
      <c r="S162" s="8">
        <f t="shared" si="42"/>
        <v>10.886160482447643</v>
      </c>
      <c r="T162" s="8">
        <f t="shared" si="43"/>
        <v>1336.1697590300623</v>
      </c>
      <c r="U162" s="9" t="e">
        <f t="shared" si="44"/>
        <v>#DIV/0!</v>
      </c>
      <c r="V162" s="7"/>
      <c r="W162" s="34">
        <f t="shared" si="52"/>
        <v>0.05</v>
      </c>
    </row>
    <row r="163" spans="1:23" x14ac:dyDescent="0.2">
      <c r="A163" s="21">
        <f t="shared" si="53"/>
        <v>45808</v>
      </c>
      <c r="B163" s="19" t="str">
        <f t="shared" si="45"/>
        <v>A163</v>
      </c>
      <c r="C163" s="20">
        <v>142</v>
      </c>
      <c r="D163" s="8">
        <f t="shared" si="46"/>
        <v>0</v>
      </c>
      <c r="E163" s="8">
        <f t="shared" si="47"/>
        <v>0</v>
      </c>
      <c r="F163" s="8">
        <f t="shared" si="48"/>
        <v>0</v>
      </c>
      <c r="G163" s="8">
        <f t="shared" si="39"/>
        <v>0</v>
      </c>
      <c r="H163" s="8">
        <f t="shared" si="40"/>
        <v>0</v>
      </c>
      <c r="I163" s="9" t="e">
        <f t="shared" si="41"/>
        <v>#DIV/0!</v>
      </c>
      <c r="J163" s="7"/>
      <c r="K163" s="1">
        <f t="shared" si="38"/>
        <v>0</v>
      </c>
      <c r="M163" s="21">
        <f t="shared" si="54"/>
        <v>45808</v>
      </c>
      <c r="N163" s="19" t="str">
        <f t="shared" si="49"/>
        <v>A163</v>
      </c>
      <c r="O163" s="20">
        <v>142</v>
      </c>
      <c r="P163" s="8">
        <f t="shared" si="50"/>
        <v>1336.1697590300623</v>
      </c>
      <c r="Q163" s="8">
        <f t="shared" si="37"/>
        <v>16.498893480416434</v>
      </c>
      <c r="R163" s="8">
        <f t="shared" si="51"/>
        <v>5.5673739959585937</v>
      </c>
      <c r="S163" s="8">
        <f t="shared" si="42"/>
        <v>10.931519484457841</v>
      </c>
      <c r="T163" s="8">
        <f t="shared" si="43"/>
        <v>1325.2382395456045</v>
      </c>
      <c r="U163" s="9" t="e">
        <f t="shared" si="44"/>
        <v>#DIV/0!</v>
      </c>
      <c r="V163" s="7"/>
      <c r="W163" s="34">
        <f t="shared" si="52"/>
        <v>0.05</v>
      </c>
    </row>
    <row r="164" spans="1:23" x14ac:dyDescent="0.2">
      <c r="A164" s="21">
        <f t="shared" si="53"/>
        <v>45838</v>
      </c>
      <c r="B164" s="19" t="str">
        <f t="shared" si="45"/>
        <v>A164</v>
      </c>
      <c r="C164" s="20">
        <v>143</v>
      </c>
      <c r="D164" s="8">
        <f t="shared" si="46"/>
        <v>0</v>
      </c>
      <c r="E164" s="8">
        <f t="shared" si="47"/>
        <v>0</v>
      </c>
      <c r="F164" s="8">
        <f t="shared" si="48"/>
        <v>0</v>
      </c>
      <c r="G164" s="8">
        <f t="shared" si="39"/>
        <v>0</v>
      </c>
      <c r="H164" s="8">
        <f t="shared" si="40"/>
        <v>0</v>
      </c>
      <c r="I164" s="9" t="e">
        <f t="shared" si="41"/>
        <v>#DIV/0!</v>
      </c>
      <c r="J164" s="7"/>
      <c r="K164" s="1">
        <f t="shared" si="38"/>
        <v>0</v>
      </c>
      <c r="M164" s="21">
        <f t="shared" si="54"/>
        <v>45838</v>
      </c>
      <c r="N164" s="19" t="str">
        <f t="shared" si="49"/>
        <v>A164</v>
      </c>
      <c r="O164" s="20">
        <v>143</v>
      </c>
      <c r="P164" s="8">
        <f t="shared" si="50"/>
        <v>1325.2382395456045</v>
      </c>
      <c r="Q164" s="8">
        <f t="shared" si="37"/>
        <v>16.498893480416434</v>
      </c>
      <c r="R164" s="8">
        <f t="shared" si="51"/>
        <v>5.521825998106686</v>
      </c>
      <c r="S164" s="8">
        <f t="shared" si="42"/>
        <v>10.977067482309749</v>
      </c>
      <c r="T164" s="8">
        <f t="shared" si="43"/>
        <v>1314.2611720632947</v>
      </c>
      <c r="U164" s="9" t="e">
        <f t="shared" si="44"/>
        <v>#DIV/0!</v>
      </c>
      <c r="V164" s="7"/>
      <c r="W164" s="34">
        <f t="shared" si="52"/>
        <v>0.05</v>
      </c>
    </row>
    <row r="165" spans="1:23" x14ac:dyDescent="0.2">
      <c r="A165" s="21">
        <f t="shared" si="53"/>
        <v>45869</v>
      </c>
      <c r="B165" s="19" t="str">
        <f t="shared" si="45"/>
        <v>A165</v>
      </c>
      <c r="C165" s="20">
        <v>144</v>
      </c>
      <c r="D165" s="8">
        <f t="shared" si="46"/>
        <v>0</v>
      </c>
      <c r="E165" s="8">
        <f t="shared" si="47"/>
        <v>0</v>
      </c>
      <c r="F165" s="8">
        <f t="shared" si="48"/>
        <v>0</v>
      </c>
      <c r="G165" s="8">
        <f t="shared" si="39"/>
        <v>0</v>
      </c>
      <c r="H165" s="8">
        <f t="shared" si="40"/>
        <v>0</v>
      </c>
      <c r="I165" s="9" t="e">
        <f t="shared" si="41"/>
        <v>#DIV/0!</v>
      </c>
      <c r="J165" s="7"/>
      <c r="K165" s="1">
        <f t="shared" si="38"/>
        <v>0</v>
      </c>
      <c r="M165" s="21">
        <f t="shared" si="54"/>
        <v>45869</v>
      </c>
      <c r="N165" s="19" t="str">
        <f t="shared" si="49"/>
        <v>A165</v>
      </c>
      <c r="O165" s="20">
        <v>144</v>
      </c>
      <c r="P165" s="8">
        <f t="shared" si="50"/>
        <v>1314.2611720632947</v>
      </c>
      <c r="Q165" s="8">
        <f t="shared" si="37"/>
        <v>16.498893480416431</v>
      </c>
      <c r="R165" s="8">
        <f t="shared" si="51"/>
        <v>5.4760882169303953</v>
      </c>
      <c r="S165" s="8">
        <f t="shared" si="42"/>
        <v>11.022805263486035</v>
      </c>
      <c r="T165" s="8">
        <f t="shared" si="43"/>
        <v>1303.2383667998085</v>
      </c>
      <c r="U165" s="9" t="e">
        <f t="shared" si="44"/>
        <v>#DIV/0!</v>
      </c>
      <c r="V165" s="7"/>
      <c r="W165" s="34">
        <f t="shared" si="52"/>
        <v>0.05</v>
      </c>
    </row>
    <row r="166" spans="1:23" x14ac:dyDescent="0.2">
      <c r="A166" s="21">
        <f t="shared" si="53"/>
        <v>45900</v>
      </c>
      <c r="B166" s="19" t="str">
        <f t="shared" si="45"/>
        <v>A166</v>
      </c>
      <c r="C166" s="20">
        <v>145</v>
      </c>
      <c r="D166" s="8">
        <f t="shared" si="46"/>
        <v>0</v>
      </c>
      <c r="E166" s="8">
        <f t="shared" si="47"/>
        <v>0</v>
      </c>
      <c r="F166" s="8">
        <f t="shared" si="48"/>
        <v>0</v>
      </c>
      <c r="G166" s="8">
        <f t="shared" si="39"/>
        <v>0</v>
      </c>
      <c r="H166" s="8">
        <f t="shared" si="40"/>
        <v>0</v>
      </c>
      <c r="I166" s="9" t="e">
        <f t="shared" si="41"/>
        <v>#DIV/0!</v>
      </c>
      <c r="J166" s="7"/>
      <c r="K166" s="1">
        <f t="shared" si="38"/>
        <v>0</v>
      </c>
      <c r="M166" s="21">
        <f t="shared" si="54"/>
        <v>45900</v>
      </c>
      <c r="N166" s="19" t="str">
        <f t="shared" si="49"/>
        <v>A166</v>
      </c>
      <c r="O166" s="20">
        <v>145</v>
      </c>
      <c r="P166" s="8">
        <f t="shared" si="50"/>
        <v>1303.2383667998085</v>
      </c>
      <c r="Q166" s="8">
        <f t="shared" si="37"/>
        <v>16.498893480416427</v>
      </c>
      <c r="R166" s="8">
        <f t="shared" si="51"/>
        <v>5.4301598616658699</v>
      </c>
      <c r="S166" s="8">
        <f t="shared" si="42"/>
        <v>11.068733618750557</v>
      </c>
      <c r="T166" s="8">
        <f t="shared" si="43"/>
        <v>1292.1696331810581</v>
      </c>
      <c r="U166" s="9" t="e">
        <f t="shared" si="44"/>
        <v>#DIV/0!</v>
      </c>
      <c r="V166" s="7"/>
      <c r="W166" s="34">
        <f t="shared" si="52"/>
        <v>0.05</v>
      </c>
    </row>
    <row r="167" spans="1:23" x14ac:dyDescent="0.2">
      <c r="A167" s="21">
        <f t="shared" si="53"/>
        <v>45930</v>
      </c>
      <c r="B167" s="19" t="str">
        <f t="shared" si="45"/>
        <v>A167</v>
      </c>
      <c r="C167" s="20">
        <v>146</v>
      </c>
      <c r="D167" s="8">
        <f t="shared" si="46"/>
        <v>0</v>
      </c>
      <c r="E167" s="8">
        <f t="shared" si="47"/>
        <v>0</v>
      </c>
      <c r="F167" s="8">
        <f t="shared" si="48"/>
        <v>0</v>
      </c>
      <c r="G167" s="8">
        <f t="shared" si="39"/>
        <v>0</v>
      </c>
      <c r="H167" s="8">
        <f t="shared" si="40"/>
        <v>0</v>
      </c>
      <c r="I167" s="9" t="e">
        <f t="shared" si="41"/>
        <v>#DIV/0!</v>
      </c>
      <c r="J167" s="7"/>
      <c r="K167" s="1">
        <f t="shared" si="38"/>
        <v>0</v>
      </c>
      <c r="M167" s="21">
        <f t="shared" si="54"/>
        <v>45930</v>
      </c>
      <c r="N167" s="19" t="str">
        <f t="shared" si="49"/>
        <v>A167</v>
      </c>
      <c r="O167" s="20">
        <v>146</v>
      </c>
      <c r="P167" s="8">
        <f t="shared" si="50"/>
        <v>1292.1696331810581</v>
      </c>
      <c r="Q167" s="8">
        <f t="shared" si="37"/>
        <v>16.498893480416431</v>
      </c>
      <c r="R167" s="8">
        <f t="shared" si="51"/>
        <v>5.3840401382544094</v>
      </c>
      <c r="S167" s="8">
        <f t="shared" si="42"/>
        <v>11.114853342162021</v>
      </c>
      <c r="T167" s="8">
        <f t="shared" si="43"/>
        <v>1281.0547798388961</v>
      </c>
      <c r="U167" s="9" t="e">
        <f t="shared" si="44"/>
        <v>#DIV/0!</v>
      </c>
      <c r="V167" s="7"/>
      <c r="W167" s="34">
        <f t="shared" si="52"/>
        <v>0.05</v>
      </c>
    </row>
    <row r="168" spans="1:23" x14ac:dyDescent="0.2">
      <c r="A168" s="21">
        <f t="shared" si="53"/>
        <v>45961</v>
      </c>
      <c r="B168" s="19" t="str">
        <f t="shared" si="45"/>
        <v>A168</v>
      </c>
      <c r="C168" s="20">
        <v>147</v>
      </c>
      <c r="D168" s="8">
        <f t="shared" si="46"/>
        <v>0</v>
      </c>
      <c r="E168" s="8">
        <f t="shared" si="47"/>
        <v>0</v>
      </c>
      <c r="F168" s="8">
        <f t="shared" si="48"/>
        <v>0</v>
      </c>
      <c r="G168" s="8">
        <f t="shared" si="39"/>
        <v>0</v>
      </c>
      <c r="H168" s="8">
        <f t="shared" si="40"/>
        <v>0</v>
      </c>
      <c r="I168" s="9" t="e">
        <f t="shared" si="41"/>
        <v>#DIV/0!</v>
      </c>
      <c r="J168" s="7"/>
      <c r="K168" s="1">
        <f t="shared" si="38"/>
        <v>0</v>
      </c>
      <c r="M168" s="21">
        <f t="shared" si="54"/>
        <v>45961</v>
      </c>
      <c r="N168" s="19" t="str">
        <f t="shared" si="49"/>
        <v>A168</v>
      </c>
      <c r="O168" s="20">
        <v>147</v>
      </c>
      <c r="P168" s="8">
        <f t="shared" si="50"/>
        <v>1281.0547798388961</v>
      </c>
      <c r="Q168" s="8">
        <f t="shared" si="37"/>
        <v>16.498893480416431</v>
      </c>
      <c r="R168" s="8">
        <f t="shared" si="51"/>
        <v>5.3377282493287339</v>
      </c>
      <c r="S168" s="8">
        <f t="shared" si="42"/>
        <v>11.161165231087697</v>
      </c>
      <c r="T168" s="8">
        <f t="shared" si="43"/>
        <v>1269.8936146078083</v>
      </c>
      <c r="U168" s="9" t="e">
        <f t="shared" si="44"/>
        <v>#DIV/0!</v>
      </c>
      <c r="V168" s="7"/>
      <c r="W168" s="34">
        <f t="shared" si="52"/>
        <v>0.05</v>
      </c>
    </row>
    <row r="169" spans="1:23" x14ac:dyDescent="0.2">
      <c r="A169" s="21">
        <f t="shared" si="53"/>
        <v>45991</v>
      </c>
      <c r="B169" s="19" t="str">
        <f t="shared" si="45"/>
        <v>A169</v>
      </c>
      <c r="C169" s="20">
        <v>148</v>
      </c>
      <c r="D169" s="8">
        <f t="shared" si="46"/>
        <v>0</v>
      </c>
      <c r="E169" s="8">
        <f t="shared" si="47"/>
        <v>0</v>
      </c>
      <c r="F169" s="8">
        <f t="shared" si="48"/>
        <v>0</v>
      </c>
      <c r="G169" s="8">
        <f t="shared" si="39"/>
        <v>0</v>
      </c>
      <c r="H169" s="8">
        <f t="shared" si="40"/>
        <v>0</v>
      </c>
      <c r="I169" s="9" t="e">
        <f t="shared" si="41"/>
        <v>#DIV/0!</v>
      </c>
      <c r="J169" s="7"/>
      <c r="K169" s="1">
        <f t="shared" si="38"/>
        <v>0</v>
      </c>
      <c r="M169" s="21">
        <f t="shared" si="54"/>
        <v>45991</v>
      </c>
      <c r="N169" s="19" t="str">
        <f t="shared" si="49"/>
        <v>A169</v>
      </c>
      <c r="O169" s="20">
        <v>148</v>
      </c>
      <c r="P169" s="8">
        <f t="shared" si="50"/>
        <v>1269.8936146078083</v>
      </c>
      <c r="Q169" s="8">
        <f t="shared" si="37"/>
        <v>16.498893480416431</v>
      </c>
      <c r="R169" s="8">
        <f t="shared" si="51"/>
        <v>5.2912233941992017</v>
      </c>
      <c r="S169" s="8">
        <f t="shared" si="42"/>
        <v>11.207670086217229</v>
      </c>
      <c r="T169" s="8">
        <f t="shared" si="43"/>
        <v>1258.6859445215912</v>
      </c>
      <c r="U169" s="9" t="e">
        <f t="shared" si="44"/>
        <v>#DIV/0!</v>
      </c>
      <c r="V169" s="7"/>
      <c r="W169" s="34">
        <f t="shared" si="52"/>
        <v>0.05</v>
      </c>
    </row>
    <row r="170" spans="1:23" x14ac:dyDescent="0.2">
      <c r="A170" s="21">
        <f t="shared" si="53"/>
        <v>46022</v>
      </c>
      <c r="B170" s="19" t="str">
        <f t="shared" si="45"/>
        <v>A170</v>
      </c>
      <c r="C170" s="20">
        <v>149</v>
      </c>
      <c r="D170" s="8">
        <f t="shared" si="46"/>
        <v>0</v>
      </c>
      <c r="E170" s="8">
        <f t="shared" si="47"/>
        <v>0</v>
      </c>
      <c r="F170" s="8">
        <f t="shared" si="48"/>
        <v>0</v>
      </c>
      <c r="G170" s="8">
        <f t="shared" si="39"/>
        <v>0</v>
      </c>
      <c r="H170" s="8">
        <f t="shared" si="40"/>
        <v>0</v>
      </c>
      <c r="I170" s="9" t="e">
        <f t="shared" si="41"/>
        <v>#DIV/0!</v>
      </c>
      <c r="J170" s="7"/>
      <c r="K170" s="1">
        <f t="shared" si="38"/>
        <v>0</v>
      </c>
      <c r="M170" s="21">
        <f t="shared" si="54"/>
        <v>46022</v>
      </c>
      <c r="N170" s="19" t="str">
        <f t="shared" si="49"/>
        <v>A170</v>
      </c>
      <c r="O170" s="20">
        <v>149</v>
      </c>
      <c r="P170" s="8">
        <f t="shared" si="50"/>
        <v>1258.6859445215912</v>
      </c>
      <c r="Q170" s="8">
        <f t="shared" si="37"/>
        <v>16.498893480416434</v>
      </c>
      <c r="R170" s="8">
        <f t="shared" si="51"/>
        <v>5.2445247688399634</v>
      </c>
      <c r="S170" s="8">
        <f t="shared" si="42"/>
        <v>11.254368711576472</v>
      </c>
      <c r="T170" s="8">
        <f t="shared" si="43"/>
        <v>1247.4315758100147</v>
      </c>
      <c r="U170" s="9" t="e">
        <f t="shared" si="44"/>
        <v>#DIV/0!</v>
      </c>
      <c r="V170" s="7"/>
      <c r="W170" s="34">
        <f t="shared" si="52"/>
        <v>0.05</v>
      </c>
    </row>
    <row r="171" spans="1:23" x14ac:dyDescent="0.2">
      <c r="A171" s="21">
        <f t="shared" si="53"/>
        <v>46053</v>
      </c>
      <c r="B171" s="19" t="str">
        <f t="shared" si="45"/>
        <v>A171</v>
      </c>
      <c r="C171" s="20">
        <v>150</v>
      </c>
      <c r="D171" s="8">
        <f t="shared" si="46"/>
        <v>0</v>
      </c>
      <c r="E171" s="8">
        <f t="shared" si="47"/>
        <v>0</v>
      </c>
      <c r="F171" s="8">
        <f t="shared" si="48"/>
        <v>0</v>
      </c>
      <c r="G171" s="8">
        <f t="shared" si="39"/>
        <v>0</v>
      </c>
      <c r="H171" s="8">
        <f t="shared" si="40"/>
        <v>0</v>
      </c>
      <c r="I171" s="9" t="e">
        <f t="shared" si="41"/>
        <v>#DIV/0!</v>
      </c>
      <c r="J171" s="7"/>
      <c r="K171" s="1">
        <f t="shared" si="38"/>
        <v>0</v>
      </c>
      <c r="M171" s="21">
        <f t="shared" si="54"/>
        <v>46053</v>
      </c>
      <c r="N171" s="19" t="str">
        <f t="shared" si="49"/>
        <v>A171</v>
      </c>
      <c r="O171" s="20">
        <v>150</v>
      </c>
      <c r="P171" s="8">
        <f t="shared" si="50"/>
        <v>1247.4315758100147</v>
      </c>
      <c r="Q171" s="8">
        <f t="shared" si="37"/>
        <v>16.498893480416431</v>
      </c>
      <c r="R171" s="8">
        <f t="shared" si="51"/>
        <v>5.1976315658750609</v>
      </c>
      <c r="S171" s="8">
        <f t="shared" si="42"/>
        <v>11.301261914541371</v>
      </c>
      <c r="T171" s="8">
        <f t="shared" si="43"/>
        <v>1236.1303138954734</v>
      </c>
      <c r="U171" s="9" t="e">
        <f t="shared" si="44"/>
        <v>#DIV/0!</v>
      </c>
      <c r="V171" s="7"/>
      <c r="W171" s="34">
        <f t="shared" si="52"/>
        <v>0.05</v>
      </c>
    </row>
    <row r="172" spans="1:23" x14ac:dyDescent="0.2">
      <c r="A172" s="21">
        <f t="shared" si="53"/>
        <v>46081</v>
      </c>
      <c r="B172" s="19" t="str">
        <f t="shared" si="45"/>
        <v>A172</v>
      </c>
      <c r="C172" s="20">
        <v>151</v>
      </c>
      <c r="D172" s="8">
        <f t="shared" si="46"/>
        <v>0</v>
      </c>
      <c r="E172" s="8">
        <f t="shared" si="47"/>
        <v>0</v>
      </c>
      <c r="F172" s="8">
        <f t="shared" si="48"/>
        <v>0</v>
      </c>
      <c r="G172" s="8">
        <f t="shared" si="39"/>
        <v>0</v>
      </c>
      <c r="H172" s="8">
        <f t="shared" si="40"/>
        <v>0</v>
      </c>
      <c r="I172" s="9" t="e">
        <f t="shared" si="41"/>
        <v>#DIV/0!</v>
      </c>
      <c r="J172" s="7"/>
      <c r="K172" s="1">
        <f t="shared" si="38"/>
        <v>0</v>
      </c>
      <c r="M172" s="21">
        <f t="shared" si="54"/>
        <v>46081</v>
      </c>
      <c r="N172" s="19" t="str">
        <f t="shared" si="49"/>
        <v>A172</v>
      </c>
      <c r="O172" s="20">
        <v>151</v>
      </c>
      <c r="P172" s="8">
        <f t="shared" si="50"/>
        <v>1236.1303138954734</v>
      </c>
      <c r="Q172" s="8">
        <f t="shared" si="37"/>
        <v>16.498893480416434</v>
      </c>
      <c r="R172" s="8">
        <f t="shared" si="51"/>
        <v>5.1505429745644724</v>
      </c>
      <c r="S172" s="8">
        <f t="shared" si="42"/>
        <v>11.348350505851961</v>
      </c>
      <c r="T172" s="8">
        <f t="shared" si="43"/>
        <v>1224.7819633896213</v>
      </c>
      <c r="U172" s="9" t="e">
        <f t="shared" si="44"/>
        <v>#DIV/0!</v>
      </c>
      <c r="V172" s="7"/>
      <c r="W172" s="34">
        <f t="shared" si="52"/>
        <v>0.05</v>
      </c>
    </row>
    <row r="173" spans="1:23" x14ac:dyDescent="0.2">
      <c r="A173" s="21">
        <f t="shared" si="53"/>
        <v>46112</v>
      </c>
      <c r="B173" s="19" t="str">
        <f t="shared" si="45"/>
        <v>A173</v>
      </c>
      <c r="C173" s="20">
        <v>152</v>
      </c>
      <c r="D173" s="8">
        <f t="shared" si="46"/>
        <v>0</v>
      </c>
      <c r="E173" s="8">
        <f t="shared" si="47"/>
        <v>0</v>
      </c>
      <c r="F173" s="8">
        <f t="shared" si="48"/>
        <v>0</v>
      </c>
      <c r="G173" s="8">
        <f t="shared" si="39"/>
        <v>0</v>
      </c>
      <c r="H173" s="8">
        <f t="shared" si="40"/>
        <v>0</v>
      </c>
      <c r="I173" s="9" t="e">
        <f t="shared" si="41"/>
        <v>#DIV/0!</v>
      </c>
      <c r="J173" s="7"/>
      <c r="K173" s="1">
        <f t="shared" si="38"/>
        <v>0</v>
      </c>
      <c r="M173" s="21">
        <f t="shared" si="54"/>
        <v>46112</v>
      </c>
      <c r="N173" s="19" t="str">
        <f t="shared" si="49"/>
        <v>A173</v>
      </c>
      <c r="O173" s="20">
        <v>152</v>
      </c>
      <c r="P173" s="8">
        <f t="shared" si="50"/>
        <v>1224.7819633896213</v>
      </c>
      <c r="Q173" s="8">
        <f t="shared" si="37"/>
        <v>16.498893480416427</v>
      </c>
      <c r="R173" s="8">
        <f t="shared" si="51"/>
        <v>5.103258180790089</v>
      </c>
      <c r="S173" s="8">
        <f t="shared" si="42"/>
        <v>11.395635299626338</v>
      </c>
      <c r="T173" s="8">
        <f t="shared" si="43"/>
        <v>1213.386328089995</v>
      </c>
      <c r="U173" s="9" t="e">
        <f t="shared" si="44"/>
        <v>#DIV/0!</v>
      </c>
      <c r="V173" s="7"/>
      <c r="W173" s="34">
        <f t="shared" si="52"/>
        <v>0.05</v>
      </c>
    </row>
    <row r="174" spans="1:23" x14ac:dyDescent="0.2">
      <c r="A174" s="21">
        <f t="shared" si="53"/>
        <v>46142</v>
      </c>
      <c r="B174" s="19" t="str">
        <f t="shared" si="45"/>
        <v>A174</v>
      </c>
      <c r="C174" s="20">
        <v>153</v>
      </c>
      <c r="D174" s="8">
        <f t="shared" si="46"/>
        <v>0</v>
      </c>
      <c r="E174" s="8">
        <f t="shared" si="47"/>
        <v>0</v>
      </c>
      <c r="F174" s="8">
        <f t="shared" si="48"/>
        <v>0</v>
      </c>
      <c r="G174" s="8">
        <f t="shared" si="39"/>
        <v>0</v>
      </c>
      <c r="H174" s="8">
        <f t="shared" si="40"/>
        <v>0</v>
      </c>
      <c r="I174" s="9" t="e">
        <f t="shared" si="41"/>
        <v>#DIV/0!</v>
      </c>
      <c r="J174" s="7"/>
      <c r="K174" s="1">
        <f t="shared" si="38"/>
        <v>0</v>
      </c>
      <c r="M174" s="21">
        <f t="shared" si="54"/>
        <v>46142</v>
      </c>
      <c r="N174" s="19" t="str">
        <f t="shared" si="49"/>
        <v>A174</v>
      </c>
      <c r="O174" s="20">
        <v>153</v>
      </c>
      <c r="P174" s="8">
        <f t="shared" si="50"/>
        <v>1213.386328089995</v>
      </c>
      <c r="Q174" s="8">
        <f t="shared" si="37"/>
        <v>16.498893480416434</v>
      </c>
      <c r="R174" s="8">
        <f t="shared" si="51"/>
        <v>5.0557763670416458</v>
      </c>
      <c r="S174" s="8">
        <f t="shared" si="42"/>
        <v>11.44311711337479</v>
      </c>
      <c r="T174" s="8">
        <f t="shared" si="43"/>
        <v>1201.9432109766203</v>
      </c>
      <c r="U174" s="9" t="e">
        <f t="shared" si="44"/>
        <v>#DIV/0!</v>
      </c>
      <c r="V174" s="7"/>
      <c r="W174" s="34">
        <f t="shared" si="52"/>
        <v>0.05</v>
      </c>
    </row>
    <row r="175" spans="1:23" x14ac:dyDescent="0.2">
      <c r="A175" s="21">
        <f t="shared" si="53"/>
        <v>46173</v>
      </c>
      <c r="B175" s="19" t="str">
        <f t="shared" si="45"/>
        <v>A175</v>
      </c>
      <c r="C175" s="20">
        <v>154</v>
      </c>
      <c r="D175" s="8">
        <f t="shared" si="46"/>
        <v>0</v>
      </c>
      <c r="E175" s="8">
        <f t="shared" si="47"/>
        <v>0</v>
      </c>
      <c r="F175" s="8">
        <f t="shared" si="48"/>
        <v>0</v>
      </c>
      <c r="G175" s="8">
        <f t="shared" si="39"/>
        <v>0</v>
      </c>
      <c r="H175" s="8">
        <f t="shared" si="40"/>
        <v>0</v>
      </c>
      <c r="I175" s="9" t="e">
        <f t="shared" si="41"/>
        <v>#DIV/0!</v>
      </c>
      <c r="J175" s="7"/>
      <c r="K175" s="1">
        <f t="shared" si="38"/>
        <v>0</v>
      </c>
      <c r="M175" s="21">
        <f t="shared" si="54"/>
        <v>46173</v>
      </c>
      <c r="N175" s="19" t="str">
        <f t="shared" si="49"/>
        <v>A175</v>
      </c>
      <c r="O175" s="20">
        <v>154</v>
      </c>
      <c r="P175" s="8">
        <f t="shared" si="50"/>
        <v>1201.9432109766203</v>
      </c>
      <c r="Q175" s="8">
        <f t="shared" si="37"/>
        <v>16.498893480416434</v>
      </c>
      <c r="R175" s="8">
        <f t="shared" si="51"/>
        <v>5.008096712402585</v>
      </c>
      <c r="S175" s="8">
        <f t="shared" si="42"/>
        <v>11.490796768013849</v>
      </c>
      <c r="T175" s="8">
        <f t="shared" si="43"/>
        <v>1190.4524142086066</v>
      </c>
      <c r="U175" s="9" t="e">
        <f t="shared" si="44"/>
        <v>#DIV/0!</v>
      </c>
      <c r="V175" s="7"/>
      <c r="W175" s="34">
        <f t="shared" si="52"/>
        <v>0.05</v>
      </c>
    </row>
    <row r="176" spans="1:23" x14ac:dyDescent="0.2">
      <c r="A176" s="21">
        <f t="shared" si="53"/>
        <v>46203</v>
      </c>
      <c r="B176" s="19" t="str">
        <f t="shared" si="45"/>
        <v>A176</v>
      </c>
      <c r="C176" s="20">
        <v>155</v>
      </c>
      <c r="D176" s="8">
        <f t="shared" si="46"/>
        <v>0</v>
      </c>
      <c r="E176" s="8">
        <f t="shared" si="47"/>
        <v>0</v>
      </c>
      <c r="F176" s="8">
        <f t="shared" si="48"/>
        <v>0</v>
      </c>
      <c r="G176" s="8">
        <f t="shared" si="39"/>
        <v>0</v>
      </c>
      <c r="H176" s="8">
        <f t="shared" si="40"/>
        <v>0</v>
      </c>
      <c r="I176" s="9" t="e">
        <f t="shared" si="41"/>
        <v>#DIV/0!</v>
      </c>
      <c r="J176" s="7"/>
      <c r="K176" s="1">
        <f t="shared" si="38"/>
        <v>0</v>
      </c>
      <c r="M176" s="21">
        <f t="shared" si="54"/>
        <v>46203</v>
      </c>
      <c r="N176" s="19" t="str">
        <f t="shared" si="49"/>
        <v>A176</v>
      </c>
      <c r="O176" s="20">
        <v>155</v>
      </c>
      <c r="P176" s="8">
        <f t="shared" si="50"/>
        <v>1190.4524142086066</v>
      </c>
      <c r="Q176" s="8">
        <f t="shared" si="37"/>
        <v>16.498893480416434</v>
      </c>
      <c r="R176" s="8">
        <f t="shared" si="51"/>
        <v>4.9602183925358609</v>
      </c>
      <c r="S176" s="8">
        <f t="shared" si="42"/>
        <v>11.538675087880573</v>
      </c>
      <c r="T176" s="8">
        <f t="shared" si="43"/>
        <v>1178.9137391207259</v>
      </c>
      <c r="U176" s="9" t="e">
        <f t="shared" si="44"/>
        <v>#DIV/0!</v>
      </c>
      <c r="V176" s="7"/>
      <c r="W176" s="34">
        <f t="shared" si="52"/>
        <v>0.05</v>
      </c>
    </row>
    <row r="177" spans="1:23" x14ac:dyDescent="0.2">
      <c r="A177" s="21">
        <f t="shared" si="53"/>
        <v>46234</v>
      </c>
      <c r="B177" s="19" t="str">
        <f t="shared" si="45"/>
        <v>A177</v>
      </c>
      <c r="C177" s="20">
        <v>156</v>
      </c>
      <c r="D177" s="8">
        <f t="shared" si="46"/>
        <v>0</v>
      </c>
      <c r="E177" s="8">
        <f t="shared" si="47"/>
        <v>0</v>
      </c>
      <c r="F177" s="8">
        <f t="shared" si="48"/>
        <v>0</v>
      </c>
      <c r="G177" s="8">
        <f t="shared" si="39"/>
        <v>0</v>
      </c>
      <c r="H177" s="8">
        <f t="shared" si="40"/>
        <v>0</v>
      </c>
      <c r="I177" s="9" t="e">
        <f t="shared" si="41"/>
        <v>#DIV/0!</v>
      </c>
      <c r="J177" s="7"/>
      <c r="K177" s="1">
        <f t="shared" si="38"/>
        <v>0</v>
      </c>
      <c r="M177" s="21">
        <f t="shared" si="54"/>
        <v>46234</v>
      </c>
      <c r="N177" s="19" t="str">
        <f t="shared" si="49"/>
        <v>A177</v>
      </c>
      <c r="O177" s="20">
        <v>156</v>
      </c>
      <c r="P177" s="8">
        <f t="shared" si="50"/>
        <v>1178.9137391207259</v>
      </c>
      <c r="Q177" s="8">
        <f t="shared" si="37"/>
        <v>16.498893480416434</v>
      </c>
      <c r="R177" s="8">
        <f t="shared" si="51"/>
        <v>4.9121405796696918</v>
      </c>
      <c r="S177" s="8">
        <f t="shared" si="42"/>
        <v>11.586752900746742</v>
      </c>
      <c r="T177" s="8">
        <f t="shared" si="43"/>
        <v>1167.3269862199793</v>
      </c>
      <c r="U177" s="9" t="e">
        <f t="shared" si="44"/>
        <v>#DIV/0!</v>
      </c>
      <c r="V177" s="7"/>
      <c r="W177" s="34">
        <f t="shared" si="52"/>
        <v>0.05</v>
      </c>
    </row>
    <row r="178" spans="1:23" x14ac:dyDescent="0.2">
      <c r="A178" s="21">
        <f t="shared" si="53"/>
        <v>46265</v>
      </c>
      <c r="B178" s="19" t="str">
        <f t="shared" si="45"/>
        <v>A178</v>
      </c>
      <c r="C178" s="20">
        <v>157</v>
      </c>
      <c r="D178" s="8">
        <f t="shared" si="46"/>
        <v>0</v>
      </c>
      <c r="E178" s="8">
        <f t="shared" si="47"/>
        <v>0</v>
      </c>
      <c r="F178" s="8">
        <f t="shared" si="48"/>
        <v>0</v>
      </c>
      <c r="G178" s="8">
        <f t="shared" si="39"/>
        <v>0</v>
      </c>
      <c r="H178" s="8">
        <f t="shared" si="40"/>
        <v>0</v>
      </c>
      <c r="I178" s="9" t="e">
        <f t="shared" si="41"/>
        <v>#DIV/0!</v>
      </c>
      <c r="J178" s="7"/>
      <c r="K178" s="1">
        <f t="shared" si="38"/>
        <v>0</v>
      </c>
      <c r="M178" s="21">
        <f t="shared" si="54"/>
        <v>46265</v>
      </c>
      <c r="N178" s="19" t="str">
        <f t="shared" si="49"/>
        <v>A178</v>
      </c>
      <c r="O178" s="20">
        <v>157</v>
      </c>
      <c r="P178" s="8">
        <f t="shared" si="50"/>
        <v>1167.3269862199793</v>
      </c>
      <c r="Q178" s="8">
        <f t="shared" si="37"/>
        <v>16.498893480416434</v>
      </c>
      <c r="R178" s="8">
        <f t="shared" si="51"/>
        <v>4.8638624425832475</v>
      </c>
      <c r="S178" s="8">
        <f t="shared" si="42"/>
        <v>11.635031037833187</v>
      </c>
      <c r="T178" s="8">
        <f t="shared" si="43"/>
        <v>1155.6919551821461</v>
      </c>
      <c r="U178" s="9" t="e">
        <f t="shared" si="44"/>
        <v>#DIV/0!</v>
      </c>
      <c r="V178" s="7"/>
      <c r="W178" s="34">
        <f t="shared" si="52"/>
        <v>0.05</v>
      </c>
    </row>
    <row r="179" spans="1:23" x14ac:dyDescent="0.2">
      <c r="A179" s="21">
        <f t="shared" si="53"/>
        <v>46295</v>
      </c>
      <c r="B179" s="19" t="str">
        <f t="shared" si="45"/>
        <v>A179</v>
      </c>
      <c r="C179" s="20">
        <v>158</v>
      </c>
      <c r="D179" s="8">
        <f t="shared" si="46"/>
        <v>0</v>
      </c>
      <c r="E179" s="8">
        <f t="shared" si="47"/>
        <v>0</v>
      </c>
      <c r="F179" s="8">
        <f t="shared" si="48"/>
        <v>0</v>
      </c>
      <c r="G179" s="8">
        <f t="shared" si="39"/>
        <v>0</v>
      </c>
      <c r="H179" s="8">
        <f t="shared" si="40"/>
        <v>0</v>
      </c>
      <c r="I179" s="9" t="e">
        <f t="shared" si="41"/>
        <v>#DIV/0!</v>
      </c>
      <c r="J179" s="7"/>
      <c r="K179" s="1">
        <f t="shared" si="38"/>
        <v>0</v>
      </c>
      <c r="M179" s="21">
        <f t="shared" si="54"/>
        <v>46295</v>
      </c>
      <c r="N179" s="19" t="str">
        <f t="shared" si="49"/>
        <v>A179</v>
      </c>
      <c r="O179" s="20">
        <v>158</v>
      </c>
      <c r="P179" s="8">
        <f t="shared" si="50"/>
        <v>1155.6919551821461</v>
      </c>
      <c r="Q179" s="8">
        <f t="shared" si="37"/>
        <v>16.498893480416434</v>
      </c>
      <c r="R179" s="8">
        <f t="shared" si="51"/>
        <v>4.8153831465922758</v>
      </c>
      <c r="S179" s="8">
        <f t="shared" si="42"/>
        <v>11.683510333824159</v>
      </c>
      <c r="T179" s="8">
        <f t="shared" si="43"/>
        <v>1144.0084448483219</v>
      </c>
      <c r="U179" s="9" t="e">
        <f t="shared" si="44"/>
        <v>#DIV/0!</v>
      </c>
      <c r="V179" s="7"/>
      <c r="W179" s="34">
        <f t="shared" si="52"/>
        <v>0.05</v>
      </c>
    </row>
    <row r="180" spans="1:23" x14ac:dyDescent="0.2">
      <c r="A180" s="21">
        <f t="shared" si="53"/>
        <v>46326</v>
      </c>
      <c r="B180" s="19" t="str">
        <f t="shared" si="45"/>
        <v>A180</v>
      </c>
      <c r="C180" s="20">
        <v>159</v>
      </c>
      <c r="D180" s="8">
        <f t="shared" si="46"/>
        <v>0</v>
      </c>
      <c r="E180" s="8">
        <f t="shared" si="47"/>
        <v>0</v>
      </c>
      <c r="F180" s="8">
        <f t="shared" si="48"/>
        <v>0</v>
      </c>
      <c r="G180" s="8">
        <f t="shared" si="39"/>
        <v>0</v>
      </c>
      <c r="H180" s="8">
        <f t="shared" si="40"/>
        <v>0</v>
      </c>
      <c r="I180" s="9" t="e">
        <f t="shared" si="41"/>
        <v>#DIV/0!</v>
      </c>
      <c r="J180" s="7"/>
      <c r="K180" s="1">
        <f t="shared" si="38"/>
        <v>0</v>
      </c>
      <c r="M180" s="21">
        <f t="shared" si="54"/>
        <v>46326</v>
      </c>
      <c r="N180" s="19" t="str">
        <f t="shared" si="49"/>
        <v>A180</v>
      </c>
      <c r="O180" s="20">
        <v>159</v>
      </c>
      <c r="P180" s="8">
        <f t="shared" si="50"/>
        <v>1144.0084448483219</v>
      </c>
      <c r="Q180" s="8">
        <f t="shared" ref="Q180:Q243" si="55">IF($P$15+1-O180=0,0,IF($P$18="Beginning",PMT(W180/12,$P$15+1-O180,-$P180,0,1),PMT(W180/12,$P$15+1-O180,-$P180,0,0)))</f>
        <v>16.498893480416434</v>
      </c>
      <c r="R180" s="8">
        <f t="shared" si="51"/>
        <v>4.7667018535346743</v>
      </c>
      <c r="S180" s="8">
        <f t="shared" si="42"/>
        <v>11.732191626881761</v>
      </c>
      <c r="T180" s="8">
        <f t="shared" si="43"/>
        <v>1132.2762532214401</v>
      </c>
      <c r="U180" s="9" t="e">
        <f t="shared" si="44"/>
        <v>#DIV/0!</v>
      </c>
      <c r="V180" s="7"/>
      <c r="W180" s="34">
        <f t="shared" si="52"/>
        <v>0.05</v>
      </c>
    </row>
    <row r="181" spans="1:23" x14ac:dyDescent="0.2">
      <c r="A181" s="21">
        <f t="shared" si="53"/>
        <v>46356</v>
      </c>
      <c r="B181" s="19" t="str">
        <f t="shared" si="45"/>
        <v>A181</v>
      </c>
      <c r="C181" s="20">
        <v>160</v>
      </c>
      <c r="D181" s="8">
        <f t="shared" si="46"/>
        <v>0</v>
      </c>
      <c r="E181" s="8">
        <f t="shared" si="47"/>
        <v>0</v>
      </c>
      <c r="F181" s="8">
        <f t="shared" si="48"/>
        <v>0</v>
      </c>
      <c r="G181" s="8">
        <f t="shared" si="39"/>
        <v>0</v>
      </c>
      <c r="H181" s="8">
        <f t="shared" si="40"/>
        <v>0</v>
      </c>
      <c r="I181" s="9" t="e">
        <f t="shared" si="41"/>
        <v>#DIV/0!</v>
      </c>
      <c r="J181" s="7"/>
      <c r="K181" s="1">
        <f t="shared" si="38"/>
        <v>0</v>
      </c>
      <c r="M181" s="21">
        <f t="shared" si="54"/>
        <v>46356</v>
      </c>
      <c r="N181" s="19" t="str">
        <f t="shared" si="49"/>
        <v>A181</v>
      </c>
      <c r="O181" s="20">
        <v>160</v>
      </c>
      <c r="P181" s="8">
        <f t="shared" si="50"/>
        <v>1132.2762532214401</v>
      </c>
      <c r="Q181" s="8">
        <f t="shared" si="55"/>
        <v>16.498893480416434</v>
      </c>
      <c r="R181" s="8">
        <f t="shared" si="51"/>
        <v>4.7178177217560009</v>
      </c>
      <c r="S181" s="8">
        <f t="shared" si="42"/>
        <v>11.781075758660434</v>
      </c>
      <c r="T181" s="8">
        <f t="shared" si="43"/>
        <v>1120.4951774627798</v>
      </c>
      <c r="U181" s="9" t="e">
        <f t="shared" si="44"/>
        <v>#DIV/0!</v>
      </c>
      <c r="V181" s="7"/>
      <c r="W181" s="34">
        <f t="shared" si="52"/>
        <v>0.05</v>
      </c>
    </row>
    <row r="182" spans="1:23" x14ac:dyDescent="0.2">
      <c r="A182" s="21">
        <f t="shared" si="53"/>
        <v>46387</v>
      </c>
      <c r="B182" s="19" t="str">
        <f t="shared" si="45"/>
        <v>A182</v>
      </c>
      <c r="C182" s="20">
        <v>161</v>
      </c>
      <c r="D182" s="8">
        <f t="shared" si="46"/>
        <v>0</v>
      </c>
      <c r="E182" s="8">
        <f t="shared" si="47"/>
        <v>0</v>
      </c>
      <c r="F182" s="8">
        <f t="shared" si="48"/>
        <v>0</v>
      </c>
      <c r="G182" s="8">
        <f t="shared" si="39"/>
        <v>0</v>
      </c>
      <c r="H182" s="8">
        <f t="shared" si="40"/>
        <v>0</v>
      </c>
      <c r="I182" s="9" t="e">
        <f t="shared" si="41"/>
        <v>#DIV/0!</v>
      </c>
      <c r="J182" s="7"/>
      <c r="K182" s="1">
        <f t="shared" si="38"/>
        <v>0</v>
      </c>
      <c r="M182" s="21">
        <f t="shared" si="54"/>
        <v>46387</v>
      </c>
      <c r="N182" s="19" t="str">
        <f t="shared" si="49"/>
        <v>A182</v>
      </c>
      <c r="O182" s="20">
        <v>161</v>
      </c>
      <c r="P182" s="8">
        <f t="shared" si="50"/>
        <v>1120.4951774627798</v>
      </c>
      <c r="Q182" s="8">
        <f t="shared" si="55"/>
        <v>16.498893480416438</v>
      </c>
      <c r="R182" s="8">
        <f t="shared" si="51"/>
        <v>4.6687299060949163</v>
      </c>
      <c r="S182" s="8">
        <f t="shared" si="42"/>
        <v>11.830163574321521</v>
      </c>
      <c r="T182" s="8">
        <f t="shared" si="43"/>
        <v>1108.6650138884584</v>
      </c>
      <c r="U182" s="9" t="e">
        <f t="shared" si="44"/>
        <v>#DIV/0!</v>
      </c>
      <c r="V182" s="7"/>
      <c r="W182" s="34">
        <f t="shared" si="52"/>
        <v>0.05</v>
      </c>
    </row>
    <row r="183" spans="1:23" x14ac:dyDescent="0.2">
      <c r="A183" s="21">
        <f t="shared" si="53"/>
        <v>46418</v>
      </c>
      <c r="B183" s="19" t="str">
        <f t="shared" si="45"/>
        <v>A183</v>
      </c>
      <c r="C183" s="20">
        <v>162</v>
      </c>
      <c r="D183" s="8">
        <f t="shared" si="46"/>
        <v>0</v>
      </c>
      <c r="E183" s="8">
        <f t="shared" si="47"/>
        <v>0</v>
      </c>
      <c r="F183" s="8">
        <f t="shared" si="48"/>
        <v>0</v>
      </c>
      <c r="G183" s="8">
        <f t="shared" si="39"/>
        <v>0</v>
      </c>
      <c r="H183" s="8">
        <f t="shared" si="40"/>
        <v>0</v>
      </c>
      <c r="I183" s="9" t="e">
        <f t="shared" si="41"/>
        <v>#DIV/0!</v>
      </c>
      <c r="J183" s="7"/>
      <c r="K183" s="1">
        <f t="shared" si="38"/>
        <v>0</v>
      </c>
      <c r="M183" s="21">
        <f t="shared" si="54"/>
        <v>46418</v>
      </c>
      <c r="N183" s="19" t="str">
        <f t="shared" si="49"/>
        <v>A183</v>
      </c>
      <c r="O183" s="20">
        <v>162</v>
      </c>
      <c r="P183" s="8">
        <f t="shared" si="50"/>
        <v>1108.6650138884584</v>
      </c>
      <c r="Q183" s="8">
        <f t="shared" si="55"/>
        <v>16.498893480416434</v>
      </c>
      <c r="R183" s="8">
        <f t="shared" si="51"/>
        <v>4.6194375578685767</v>
      </c>
      <c r="S183" s="8">
        <f t="shared" si="42"/>
        <v>11.879455922547859</v>
      </c>
      <c r="T183" s="8">
        <f t="shared" si="43"/>
        <v>1096.7855579659106</v>
      </c>
      <c r="U183" s="9" t="e">
        <f t="shared" si="44"/>
        <v>#DIV/0!</v>
      </c>
      <c r="V183" s="7"/>
      <c r="W183" s="34">
        <f t="shared" si="52"/>
        <v>0.05</v>
      </c>
    </row>
    <row r="184" spans="1:23" x14ac:dyDescent="0.2">
      <c r="A184" s="21">
        <f t="shared" si="53"/>
        <v>46446</v>
      </c>
      <c r="B184" s="19" t="str">
        <f t="shared" si="45"/>
        <v>A184</v>
      </c>
      <c r="C184" s="20">
        <v>163</v>
      </c>
      <c r="D184" s="8">
        <f t="shared" si="46"/>
        <v>0</v>
      </c>
      <c r="E184" s="8">
        <f t="shared" si="47"/>
        <v>0</v>
      </c>
      <c r="F184" s="8">
        <f t="shared" si="48"/>
        <v>0</v>
      </c>
      <c r="G184" s="8">
        <f t="shared" si="39"/>
        <v>0</v>
      </c>
      <c r="H184" s="8">
        <f t="shared" si="40"/>
        <v>0</v>
      </c>
      <c r="I184" s="9" t="e">
        <f t="shared" si="41"/>
        <v>#DIV/0!</v>
      </c>
      <c r="J184" s="7"/>
      <c r="K184" s="1">
        <f t="shared" si="38"/>
        <v>0</v>
      </c>
      <c r="M184" s="21">
        <f t="shared" si="54"/>
        <v>46446</v>
      </c>
      <c r="N184" s="19" t="str">
        <f t="shared" si="49"/>
        <v>A184</v>
      </c>
      <c r="O184" s="20">
        <v>163</v>
      </c>
      <c r="P184" s="8">
        <f t="shared" si="50"/>
        <v>1096.7855579659106</v>
      </c>
      <c r="Q184" s="8">
        <f t="shared" si="55"/>
        <v>16.498893480416438</v>
      </c>
      <c r="R184" s="8">
        <f t="shared" si="51"/>
        <v>4.5699398248579612</v>
      </c>
      <c r="S184" s="8">
        <f t="shared" si="42"/>
        <v>11.928953655558477</v>
      </c>
      <c r="T184" s="8">
        <f t="shared" si="43"/>
        <v>1084.8566043103522</v>
      </c>
      <c r="U184" s="9" t="e">
        <f t="shared" si="44"/>
        <v>#DIV/0!</v>
      </c>
      <c r="V184" s="7"/>
      <c r="W184" s="34">
        <f t="shared" si="52"/>
        <v>0.05</v>
      </c>
    </row>
    <row r="185" spans="1:23" x14ac:dyDescent="0.2">
      <c r="A185" s="21">
        <f t="shared" si="53"/>
        <v>46477</v>
      </c>
      <c r="B185" s="19" t="str">
        <f t="shared" si="45"/>
        <v>A185</v>
      </c>
      <c r="C185" s="20">
        <v>164</v>
      </c>
      <c r="D185" s="8">
        <f t="shared" si="46"/>
        <v>0</v>
      </c>
      <c r="E185" s="8">
        <f t="shared" si="47"/>
        <v>0</v>
      </c>
      <c r="F185" s="8">
        <f t="shared" si="48"/>
        <v>0</v>
      </c>
      <c r="G185" s="8">
        <f t="shared" si="39"/>
        <v>0</v>
      </c>
      <c r="H185" s="8">
        <f t="shared" si="40"/>
        <v>0</v>
      </c>
      <c r="I185" s="9" t="e">
        <f t="shared" si="41"/>
        <v>#DIV/0!</v>
      </c>
      <c r="J185" s="7"/>
      <c r="K185" s="1">
        <f t="shared" si="38"/>
        <v>0</v>
      </c>
      <c r="M185" s="21">
        <f t="shared" si="54"/>
        <v>46477</v>
      </c>
      <c r="N185" s="19" t="str">
        <f t="shared" si="49"/>
        <v>A185</v>
      </c>
      <c r="O185" s="20">
        <v>164</v>
      </c>
      <c r="P185" s="8">
        <f t="shared" si="50"/>
        <v>1084.8566043103522</v>
      </c>
      <c r="Q185" s="8">
        <f t="shared" si="55"/>
        <v>16.498893480416434</v>
      </c>
      <c r="R185" s="8">
        <f t="shared" si="51"/>
        <v>4.5202358512931342</v>
      </c>
      <c r="S185" s="8">
        <f t="shared" si="42"/>
        <v>11.978657629123301</v>
      </c>
      <c r="T185" s="8">
        <f t="shared" si="43"/>
        <v>1072.8779466812289</v>
      </c>
      <c r="U185" s="9" t="e">
        <f t="shared" si="44"/>
        <v>#DIV/0!</v>
      </c>
      <c r="V185" s="7"/>
      <c r="W185" s="34">
        <f t="shared" si="52"/>
        <v>0.05</v>
      </c>
    </row>
    <row r="186" spans="1:23" x14ac:dyDescent="0.2">
      <c r="A186" s="21">
        <f t="shared" si="53"/>
        <v>46507</v>
      </c>
      <c r="B186" s="19" t="str">
        <f t="shared" si="45"/>
        <v>A186</v>
      </c>
      <c r="C186" s="20">
        <v>165</v>
      </c>
      <c r="D186" s="8">
        <f t="shared" si="46"/>
        <v>0</v>
      </c>
      <c r="E186" s="8">
        <f t="shared" si="47"/>
        <v>0</v>
      </c>
      <c r="F186" s="8">
        <f t="shared" si="48"/>
        <v>0</v>
      </c>
      <c r="G186" s="8">
        <f t="shared" si="39"/>
        <v>0</v>
      </c>
      <c r="H186" s="8">
        <f t="shared" si="40"/>
        <v>0</v>
      </c>
      <c r="I186" s="9" t="e">
        <f t="shared" si="41"/>
        <v>#DIV/0!</v>
      </c>
      <c r="J186" s="7"/>
      <c r="K186" s="1">
        <f t="shared" si="38"/>
        <v>0</v>
      </c>
      <c r="M186" s="21">
        <f t="shared" si="54"/>
        <v>46507</v>
      </c>
      <c r="N186" s="19" t="str">
        <f t="shared" si="49"/>
        <v>A186</v>
      </c>
      <c r="O186" s="20">
        <v>165</v>
      </c>
      <c r="P186" s="8">
        <f t="shared" si="50"/>
        <v>1072.8779466812289</v>
      </c>
      <c r="Q186" s="8">
        <f t="shared" si="55"/>
        <v>16.498893480416438</v>
      </c>
      <c r="R186" s="8">
        <f t="shared" si="51"/>
        <v>4.4703247778384538</v>
      </c>
      <c r="S186" s="8">
        <f t="shared" si="42"/>
        <v>12.028568702577985</v>
      </c>
      <c r="T186" s="8">
        <f t="shared" si="43"/>
        <v>1060.8493779786509</v>
      </c>
      <c r="U186" s="9" t="e">
        <f t="shared" si="44"/>
        <v>#DIV/0!</v>
      </c>
      <c r="V186" s="7"/>
      <c r="W186" s="34">
        <f t="shared" si="52"/>
        <v>0.05</v>
      </c>
    </row>
    <row r="187" spans="1:23" x14ac:dyDescent="0.2">
      <c r="A187" s="21">
        <f t="shared" si="53"/>
        <v>46538</v>
      </c>
      <c r="B187" s="19" t="str">
        <f t="shared" si="45"/>
        <v>A187</v>
      </c>
      <c r="C187" s="20">
        <v>166</v>
      </c>
      <c r="D187" s="8">
        <f t="shared" si="46"/>
        <v>0</v>
      </c>
      <c r="E187" s="8">
        <f t="shared" si="47"/>
        <v>0</v>
      </c>
      <c r="F187" s="8">
        <f t="shared" si="48"/>
        <v>0</v>
      </c>
      <c r="G187" s="8">
        <f t="shared" si="39"/>
        <v>0</v>
      </c>
      <c r="H187" s="8">
        <f t="shared" si="40"/>
        <v>0</v>
      </c>
      <c r="I187" s="9" t="e">
        <f t="shared" si="41"/>
        <v>#DIV/0!</v>
      </c>
      <c r="J187" s="7"/>
      <c r="K187" s="1">
        <f t="shared" si="38"/>
        <v>0</v>
      </c>
      <c r="M187" s="21">
        <f t="shared" si="54"/>
        <v>46538</v>
      </c>
      <c r="N187" s="19" t="str">
        <f t="shared" si="49"/>
        <v>A187</v>
      </c>
      <c r="O187" s="20">
        <v>166</v>
      </c>
      <c r="P187" s="8">
        <f t="shared" si="50"/>
        <v>1060.8493779786509</v>
      </c>
      <c r="Q187" s="8">
        <f t="shared" si="55"/>
        <v>16.498893480416438</v>
      </c>
      <c r="R187" s="8">
        <f t="shared" si="51"/>
        <v>4.4202057415777123</v>
      </c>
      <c r="S187" s="8">
        <f t="shared" si="42"/>
        <v>12.078687738838726</v>
      </c>
      <c r="T187" s="8">
        <f t="shared" si="43"/>
        <v>1048.7706902398122</v>
      </c>
      <c r="U187" s="9" t="e">
        <f t="shared" si="44"/>
        <v>#DIV/0!</v>
      </c>
      <c r="V187" s="7"/>
      <c r="W187" s="34">
        <f t="shared" si="52"/>
        <v>0.05</v>
      </c>
    </row>
    <row r="188" spans="1:23" x14ac:dyDescent="0.2">
      <c r="A188" s="21">
        <f t="shared" si="53"/>
        <v>46568</v>
      </c>
      <c r="B188" s="19" t="str">
        <f t="shared" si="45"/>
        <v>A188</v>
      </c>
      <c r="C188" s="20">
        <v>167</v>
      </c>
      <c r="D188" s="8">
        <f t="shared" si="46"/>
        <v>0</v>
      </c>
      <c r="E188" s="8">
        <f t="shared" si="47"/>
        <v>0</v>
      </c>
      <c r="F188" s="8">
        <f t="shared" si="48"/>
        <v>0</v>
      </c>
      <c r="G188" s="8">
        <f t="shared" si="39"/>
        <v>0</v>
      </c>
      <c r="H188" s="8">
        <f t="shared" si="40"/>
        <v>0</v>
      </c>
      <c r="I188" s="9" t="e">
        <f t="shared" si="41"/>
        <v>#DIV/0!</v>
      </c>
      <c r="J188" s="7"/>
      <c r="K188" s="1">
        <f t="shared" si="38"/>
        <v>0</v>
      </c>
      <c r="M188" s="21">
        <f t="shared" si="54"/>
        <v>46568</v>
      </c>
      <c r="N188" s="19" t="str">
        <f t="shared" si="49"/>
        <v>A188</v>
      </c>
      <c r="O188" s="20">
        <v>167</v>
      </c>
      <c r="P188" s="8">
        <f t="shared" si="50"/>
        <v>1048.7706902398122</v>
      </c>
      <c r="Q188" s="8">
        <f t="shared" si="55"/>
        <v>16.498893480416438</v>
      </c>
      <c r="R188" s="8">
        <f t="shared" si="51"/>
        <v>4.3698778759992178</v>
      </c>
      <c r="S188" s="8">
        <f t="shared" si="42"/>
        <v>12.129015604417219</v>
      </c>
      <c r="T188" s="8">
        <f t="shared" si="43"/>
        <v>1036.641674635395</v>
      </c>
      <c r="U188" s="9" t="e">
        <f t="shared" si="44"/>
        <v>#DIV/0!</v>
      </c>
      <c r="V188" s="7"/>
      <c r="W188" s="34">
        <f t="shared" si="52"/>
        <v>0.05</v>
      </c>
    </row>
    <row r="189" spans="1:23" x14ac:dyDescent="0.2">
      <c r="A189" s="21">
        <f t="shared" si="53"/>
        <v>46599</v>
      </c>
      <c r="B189" s="19" t="str">
        <f t="shared" si="45"/>
        <v>A189</v>
      </c>
      <c r="C189" s="20">
        <v>168</v>
      </c>
      <c r="D189" s="8">
        <f t="shared" si="46"/>
        <v>0</v>
      </c>
      <c r="E189" s="8">
        <f t="shared" si="47"/>
        <v>0</v>
      </c>
      <c r="F189" s="8">
        <f t="shared" si="48"/>
        <v>0</v>
      </c>
      <c r="G189" s="8">
        <f t="shared" si="39"/>
        <v>0</v>
      </c>
      <c r="H189" s="8">
        <f t="shared" si="40"/>
        <v>0</v>
      </c>
      <c r="I189" s="9" t="e">
        <f t="shared" si="41"/>
        <v>#DIV/0!</v>
      </c>
      <c r="J189" s="7"/>
      <c r="K189" s="1">
        <f t="shared" si="38"/>
        <v>0</v>
      </c>
      <c r="M189" s="21">
        <f t="shared" si="54"/>
        <v>46599</v>
      </c>
      <c r="N189" s="19" t="str">
        <f t="shared" si="49"/>
        <v>A189</v>
      </c>
      <c r="O189" s="20">
        <v>168</v>
      </c>
      <c r="P189" s="8">
        <f t="shared" si="50"/>
        <v>1036.641674635395</v>
      </c>
      <c r="Q189" s="8">
        <f t="shared" si="55"/>
        <v>16.498893480416438</v>
      </c>
      <c r="R189" s="8">
        <f t="shared" si="51"/>
        <v>4.3193403109808131</v>
      </c>
      <c r="S189" s="8">
        <f t="shared" si="42"/>
        <v>12.179553169435625</v>
      </c>
      <c r="T189" s="8">
        <f t="shared" si="43"/>
        <v>1024.4621214659594</v>
      </c>
      <c r="U189" s="9" t="e">
        <f t="shared" si="44"/>
        <v>#DIV/0!</v>
      </c>
      <c r="V189" s="7"/>
      <c r="W189" s="34">
        <f t="shared" si="52"/>
        <v>0.05</v>
      </c>
    </row>
    <row r="190" spans="1:23" x14ac:dyDescent="0.2">
      <c r="A190" s="21">
        <f t="shared" si="53"/>
        <v>46630</v>
      </c>
      <c r="B190" s="19" t="str">
        <f t="shared" si="45"/>
        <v>A190</v>
      </c>
      <c r="C190" s="20">
        <v>169</v>
      </c>
      <c r="D190" s="8">
        <f t="shared" si="46"/>
        <v>0</v>
      </c>
      <c r="E190" s="8">
        <f t="shared" si="47"/>
        <v>0</v>
      </c>
      <c r="F190" s="8">
        <f t="shared" si="48"/>
        <v>0</v>
      </c>
      <c r="G190" s="8">
        <f t="shared" si="39"/>
        <v>0</v>
      </c>
      <c r="H190" s="8">
        <f t="shared" si="40"/>
        <v>0</v>
      </c>
      <c r="I190" s="9" t="e">
        <f t="shared" si="41"/>
        <v>#DIV/0!</v>
      </c>
      <c r="J190" s="7"/>
      <c r="K190" s="1">
        <f t="shared" si="38"/>
        <v>0</v>
      </c>
      <c r="M190" s="21">
        <f t="shared" si="54"/>
        <v>46630</v>
      </c>
      <c r="N190" s="19" t="str">
        <f t="shared" si="49"/>
        <v>A190</v>
      </c>
      <c r="O190" s="20">
        <v>169</v>
      </c>
      <c r="P190" s="8">
        <f t="shared" si="50"/>
        <v>1024.4621214659594</v>
      </c>
      <c r="Q190" s="8">
        <f t="shared" si="55"/>
        <v>16.498893480416438</v>
      </c>
      <c r="R190" s="8">
        <f t="shared" si="51"/>
        <v>4.2685921727748308</v>
      </c>
      <c r="S190" s="8">
        <f t="shared" si="42"/>
        <v>12.230301307641607</v>
      </c>
      <c r="T190" s="8">
        <f t="shared" si="43"/>
        <v>1012.2318201583178</v>
      </c>
      <c r="U190" s="9" t="e">
        <f t="shared" si="44"/>
        <v>#DIV/0!</v>
      </c>
      <c r="V190" s="7"/>
      <c r="W190" s="34">
        <f t="shared" si="52"/>
        <v>0.05</v>
      </c>
    </row>
    <row r="191" spans="1:23" x14ac:dyDescent="0.2">
      <c r="A191" s="21">
        <f t="shared" si="53"/>
        <v>46660</v>
      </c>
      <c r="B191" s="19" t="str">
        <f t="shared" si="45"/>
        <v>A191</v>
      </c>
      <c r="C191" s="20">
        <v>170</v>
      </c>
      <c r="D191" s="8">
        <f t="shared" si="46"/>
        <v>0</v>
      </c>
      <c r="E191" s="8">
        <f t="shared" si="47"/>
        <v>0</v>
      </c>
      <c r="F191" s="8">
        <f t="shared" si="48"/>
        <v>0</v>
      </c>
      <c r="G191" s="8">
        <f t="shared" si="39"/>
        <v>0</v>
      </c>
      <c r="H191" s="8">
        <f t="shared" si="40"/>
        <v>0</v>
      </c>
      <c r="I191" s="9" t="e">
        <f t="shared" si="41"/>
        <v>#DIV/0!</v>
      </c>
      <c r="J191" s="7"/>
      <c r="K191" s="1">
        <f t="shared" si="38"/>
        <v>0</v>
      </c>
      <c r="M191" s="21">
        <f t="shared" si="54"/>
        <v>46660</v>
      </c>
      <c r="N191" s="19" t="str">
        <f t="shared" si="49"/>
        <v>A191</v>
      </c>
      <c r="O191" s="20">
        <v>170</v>
      </c>
      <c r="P191" s="8">
        <f t="shared" si="50"/>
        <v>1012.2318201583178</v>
      </c>
      <c r="Q191" s="8">
        <f t="shared" si="55"/>
        <v>16.498893480416438</v>
      </c>
      <c r="R191" s="8">
        <f t="shared" si="51"/>
        <v>4.2176325839929909</v>
      </c>
      <c r="S191" s="8">
        <f t="shared" si="42"/>
        <v>12.281260896423447</v>
      </c>
      <c r="T191" s="8">
        <f t="shared" si="43"/>
        <v>999.95055926189434</v>
      </c>
      <c r="U191" s="9" t="e">
        <f t="shared" si="44"/>
        <v>#DIV/0!</v>
      </c>
      <c r="V191" s="7"/>
      <c r="W191" s="34">
        <f t="shared" si="52"/>
        <v>0.05</v>
      </c>
    </row>
    <row r="192" spans="1:23" x14ac:dyDescent="0.2">
      <c r="A192" s="21">
        <f t="shared" si="53"/>
        <v>46691</v>
      </c>
      <c r="B192" s="19" t="str">
        <f t="shared" si="45"/>
        <v>A192</v>
      </c>
      <c r="C192" s="20">
        <v>171</v>
      </c>
      <c r="D192" s="8">
        <f t="shared" si="46"/>
        <v>0</v>
      </c>
      <c r="E192" s="8">
        <f t="shared" si="47"/>
        <v>0</v>
      </c>
      <c r="F192" s="8">
        <f t="shared" si="48"/>
        <v>0</v>
      </c>
      <c r="G192" s="8">
        <f t="shared" si="39"/>
        <v>0</v>
      </c>
      <c r="H192" s="8">
        <f t="shared" si="40"/>
        <v>0</v>
      </c>
      <c r="I192" s="9" t="e">
        <f t="shared" si="41"/>
        <v>#DIV/0!</v>
      </c>
      <c r="J192" s="7"/>
      <c r="K192" s="1">
        <f t="shared" si="38"/>
        <v>0</v>
      </c>
      <c r="M192" s="21">
        <f t="shared" si="54"/>
        <v>46691</v>
      </c>
      <c r="N192" s="19" t="str">
        <f t="shared" si="49"/>
        <v>A192</v>
      </c>
      <c r="O192" s="20">
        <v>171</v>
      </c>
      <c r="P192" s="8">
        <f t="shared" si="50"/>
        <v>999.95055926189434</v>
      </c>
      <c r="Q192" s="8">
        <f t="shared" si="55"/>
        <v>16.498893480416438</v>
      </c>
      <c r="R192" s="8">
        <f t="shared" si="51"/>
        <v>4.1664606635912262</v>
      </c>
      <c r="S192" s="8">
        <f t="shared" si="42"/>
        <v>12.332432816825211</v>
      </c>
      <c r="T192" s="8">
        <f t="shared" si="43"/>
        <v>987.61812644506915</v>
      </c>
      <c r="U192" s="9" t="e">
        <f t="shared" si="44"/>
        <v>#DIV/0!</v>
      </c>
      <c r="V192" s="7"/>
      <c r="W192" s="34">
        <f t="shared" si="52"/>
        <v>0.05</v>
      </c>
    </row>
    <row r="193" spans="1:23" x14ac:dyDescent="0.2">
      <c r="A193" s="21">
        <f t="shared" si="53"/>
        <v>46721</v>
      </c>
      <c r="B193" s="19" t="str">
        <f t="shared" si="45"/>
        <v>A193</v>
      </c>
      <c r="C193" s="20">
        <v>172</v>
      </c>
      <c r="D193" s="8">
        <f t="shared" si="46"/>
        <v>0</v>
      </c>
      <c r="E193" s="8">
        <f t="shared" si="47"/>
        <v>0</v>
      </c>
      <c r="F193" s="8">
        <f t="shared" si="48"/>
        <v>0</v>
      </c>
      <c r="G193" s="8">
        <f t="shared" si="39"/>
        <v>0</v>
      </c>
      <c r="H193" s="8">
        <f t="shared" si="40"/>
        <v>0</v>
      </c>
      <c r="I193" s="9" t="e">
        <f t="shared" si="41"/>
        <v>#DIV/0!</v>
      </c>
      <c r="J193" s="7"/>
      <c r="K193" s="1">
        <f t="shared" si="38"/>
        <v>0</v>
      </c>
      <c r="M193" s="21">
        <f t="shared" si="54"/>
        <v>46721</v>
      </c>
      <c r="N193" s="19" t="str">
        <f t="shared" si="49"/>
        <v>A193</v>
      </c>
      <c r="O193" s="20">
        <v>172</v>
      </c>
      <c r="P193" s="8">
        <f t="shared" si="50"/>
        <v>987.61812644506915</v>
      </c>
      <c r="Q193" s="8">
        <f t="shared" si="55"/>
        <v>16.498893480416438</v>
      </c>
      <c r="R193" s="8">
        <f t="shared" si="51"/>
        <v>4.1150755268544552</v>
      </c>
      <c r="S193" s="8">
        <f t="shared" si="42"/>
        <v>12.383817953561984</v>
      </c>
      <c r="T193" s="8">
        <f t="shared" si="43"/>
        <v>975.23430849150714</v>
      </c>
      <c r="U193" s="9" t="e">
        <f t="shared" si="44"/>
        <v>#DIV/0!</v>
      </c>
      <c r="V193" s="7"/>
      <c r="W193" s="34">
        <f t="shared" si="52"/>
        <v>0.05</v>
      </c>
    </row>
    <row r="194" spans="1:23" x14ac:dyDescent="0.2">
      <c r="A194" s="21">
        <f t="shared" si="53"/>
        <v>46752</v>
      </c>
      <c r="B194" s="19" t="str">
        <f t="shared" si="45"/>
        <v>A194</v>
      </c>
      <c r="C194" s="20">
        <v>173</v>
      </c>
      <c r="D194" s="8">
        <f t="shared" si="46"/>
        <v>0</v>
      </c>
      <c r="E194" s="8">
        <f t="shared" si="47"/>
        <v>0</v>
      </c>
      <c r="F194" s="8">
        <f t="shared" si="48"/>
        <v>0</v>
      </c>
      <c r="G194" s="8">
        <f t="shared" si="39"/>
        <v>0</v>
      </c>
      <c r="H194" s="8">
        <f t="shared" si="40"/>
        <v>0</v>
      </c>
      <c r="I194" s="9" t="e">
        <f t="shared" si="41"/>
        <v>#DIV/0!</v>
      </c>
      <c r="J194" s="7"/>
      <c r="K194" s="1">
        <f t="shared" si="38"/>
        <v>0</v>
      </c>
      <c r="M194" s="21">
        <f t="shared" si="54"/>
        <v>46752</v>
      </c>
      <c r="N194" s="19" t="str">
        <f t="shared" si="49"/>
        <v>A194</v>
      </c>
      <c r="O194" s="20">
        <v>173</v>
      </c>
      <c r="P194" s="8">
        <f t="shared" si="50"/>
        <v>975.23430849150714</v>
      </c>
      <c r="Q194" s="8">
        <f t="shared" si="55"/>
        <v>16.498893480416442</v>
      </c>
      <c r="R194" s="8">
        <f t="shared" si="51"/>
        <v>4.06347628538128</v>
      </c>
      <c r="S194" s="8">
        <f t="shared" si="42"/>
        <v>12.435417195035161</v>
      </c>
      <c r="T194" s="8">
        <f t="shared" si="43"/>
        <v>962.79889129647199</v>
      </c>
      <c r="U194" s="9" t="e">
        <f t="shared" si="44"/>
        <v>#DIV/0!</v>
      </c>
      <c r="V194" s="7"/>
      <c r="W194" s="34">
        <f t="shared" si="52"/>
        <v>0.05</v>
      </c>
    </row>
    <row r="195" spans="1:23" x14ac:dyDescent="0.2">
      <c r="A195" s="21">
        <f t="shared" si="53"/>
        <v>46783</v>
      </c>
      <c r="B195" s="19" t="str">
        <f t="shared" si="45"/>
        <v>A195</v>
      </c>
      <c r="C195" s="20">
        <v>174</v>
      </c>
      <c r="D195" s="8">
        <f t="shared" si="46"/>
        <v>0</v>
      </c>
      <c r="E195" s="8">
        <f t="shared" si="47"/>
        <v>0</v>
      </c>
      <c r="F195" s="8">
        <f t="shared" si="48"/>
        <v>0</v>
      </c>
      <c r="G195" s="8">
        <f t="shared" si="39"/>
        <v>0</v>
      </c>
      <c r="H195" s="8">
        <f t="shared" si="40"/>
        <v>0</v>
      </c>
      <c r="I195" s="9" t="e">
        <f t="shared" si="41"/>
        <v>#DIV/0!</v>
      </c>
      <c r="J195" s="7"/>
      <c r="K195" s="1">
        <f t="shared" si="38"/>
        <v>0</v>
      </c>
      <c r="M195" s="21">
        <f t="shared" si="54"/>
        <v>46783</v>
      </c>
      <c r="N195" s="19" t="str">
        <f t="shared" si="49"/>
        <v>A195</v>
      </c>
      <c r="O195" s="20">
        <v>174</v>
      </c>
      <c r="P195" s="8">
        <f t="shared" si="50"/>
        <v>962.79889129647199</v>
      </c>
      <c r="Q195" s="8">
        <f t="shared" si="55"/>
        <v>16.498893480416442</v>
      </c>
      <c r="R195" s="8">
        <f t="shared" si="51"/>
        <v>4.0116620470686337</v>
      </c>
      <c r="S195" s="8">
        <f t="shared" si="42"/>
        <v>12.487231433347809</v>
      </c>
      <c r="T195" s="8">
        <f t="shared" si="43"/>
        <v>950.31165986312419</v>
      </c>
      <c r="U195" s="9" t="e">
        <f t="shared" si="44"/>
        <v>#DIV/0!</v>
      </c>
      <c r="V195" s="7"/>
      <c r="W195" s="34">
        <f t="shared" si="52"/>
        <v>0.05</v>
      </c>
    </row>
    <row r="196" spans="1:23" x14ac:dyDescent="0.2">
      <c r="A196" s="21">
        <f t="shared" si="53"/>
        <v>46812</v>
      </c>
      <c r="B196" s="19" t="str">
        <f t="shared" si="45"/>
        <v>A196</v>
      </c>
      <c r="C196" s="20">
        <v>175</v>
      </c>
      <c r="D196" s="8">
        <f t="shared" si="46"/>
        <v>0</v>
      </c>
      <c r="E196" s="8">
        <f t="shared" si="47"/>
        <v>0</v>
      </c>
      <c r="F196" s="8">
        <f t="shared" si="48"/>
        <v>0</v>
      </c>
      <c r="G196" s="8">
        <f t="shared" si="39"/>
        <v>0</v>
      </c>
      <c r="H196" s="8">
        <f t="shared" si="40"/>
        <v>0</v>
      </c>
      <c r="I196" s="9" t="e">
        <f t="shared" si="41"/>
        <v>#DIV/0!</v>
      </c>
      <c r="J196" s="7"/>
      <c r="K196" s="1">
        <f t="shared" si="38"/>
        <v>0</v>
      </c>
      <c r="M196" s="21">
        <f t="shared" si="54"/>
        <v>46812</v>
      </c>
      <c r="N196" s="19" t="str">
        <f t="shared" si="49"/>
        <v>A196</v>
      </c>
      <c r="O196" s="20">
        <v>175</v>
      </c>
      <c r="P196" s="8">
        <f t="shared" si="50"/>
        <v>950.31165986312419</v>
      </c>
      <c r="Q196" s="8">
        <f t="shared" si="55"/>
        <v>16.498893480416442</v>
      </c>
      <c r="R196" s="8">
        <f t="shared" si="51"/>
        <v>3.9596319160963511</v>
      </c>
      <c r="S196" s="8">
        <f t="shared" si="42"/>
        <v>12.539261564320091</v>
      </c>
      <c r="T196" s="8">
        <f t="shared" si="43"/>
        <v>937.77239829880409</v>
      </c>
      <c r="U196" s="9" t="e">
        <f t="shared" si="44"/>
        <v>#DIV/0!</v>
      </c>
      <c r="V196" s="7"/>
      <c r="W196" s="34">
        <f t="shared" si="52"/>
        <v>0.05</v>
      </c>
    </row>
    <row r="197" spans="1:23" x14ac:dyDescent="0.2">
      <c r="A197" s="21">
        <f t="shared" si="53"/>
        <v>46843</v>
      </c>
      <c r="B197" s="19" t="str">
        <f t="shared" si="45"/>
        <v>A197</v>
      </c>
      <c r="C197" s="20">
        <v>176</v>
      </c>
      <c r="D197" s="8">
        <f t="shared" si="46"/>
        <v>0</v>
      </c>
      <c r="E197" s="8">
        <f t="shared" si="47"/>
        <v>0</v>
      </c>
      <c r="F197" s="8">
        <f t="shared" si="48"/>
        <v>0</v>
      </c>
      <c r="G197" s="8">
        <f t="shared" si="39"/>
        <v>0</v>
      </c>
      <c r="H197" s="8">
        <f t="shared" si="40"/>
        <v>0</v>
      </c>
      <c r="I197" s="9" t="e">
        <f t="shared" si="41"/>
        <v>#DIV/0!</v>
      </c>
      <c r="J197" s="7"/>
      <c r="K197" s="1">
        <f t="shared" si="38"/>
        <v>0</v>
      </c>
      <c r="M197" s="21">
        <f t="shared" si="54"/>
        <v>46843</v>
      </c>
      <c r="N197" s="19" t="str">
        <f t="shared" si="49"/>
        <v>A197</v>
      </c>
      <c r="O197" s="20">
        <v>176</v>
      </c>
      <c r="P197" s="8">
        <f t="shared" si="50"/>
        <v>937.77239829880409</v>
      </c>
      <c r="Q197" s="8">
        <f t="shared" si="55"/>
        <v>16.498893480416442</v>
      </c>
      <c r="R197" s="8">
        <f t="shared" si="51"/>
        <v>3.907384992911684</v>
      </c>
      <c r="S197" s="8">
        <f t="shared" si="42"/>
        <v>12.591508487504758</v>
      </c>
      <c r="T197" s="8">
        <f t="shared" si="43"/>
        <v>925.18088981129938</v>
      </c>
      <c r="U197" s="9" t="e">
        <f t="shared" si="44"/>
        <v>#DIV/0!</v>
      </c>
      <c r="V197" s="7"/>
      <c r="W197" s="34">
        <f t="shared" si="52"/>
        <v>0.05</v>
      </c>
    </row>
    <row r="198" spans="1:23" x14ac:dyDescent="0.2">
      <c r="A198" s="21">
        <f t="shared" si="53"/>
        <v>46873</v>
      </c>
      <c r="B198" s="19" t="str">
        <f t="shared" si="45"/>
        <v>A198</v>
      </c>
      <c r="C198" s="20">
        <v>177</v>
      </c>
      <c r="D198" s="8">
        <f t="shared" si="46"/>
        <v>0</v>
      </c>
      <c r="E198" s="8">
        <f t="shared" si="47"/>
        <v>0</v>
      </c>
      <c r="F198" s="8">
        <f t="shared" si="48"/>
        <v>0</v>
      </c>
      <c r="G198" s="8">
        <f t="shared" si="39"/>
        <v>0</v>
      </c>
      <c r="H198" s="8">
        <f t="shared" si="40"/>
        <v>0</v>
      </c>
      <c r="I198" s="9" t="e">
        <f t="shared" si="41"/>
        <v>#DIV/0!</v>
      </c>
      <c r="J198" s="7"/>
      <c r="K198" s="1">
        <f t="shared" si="38"/>
        <v>0</v>
      </c>
      <c r="M198" s="21">
        <f t="shared" si="54"/>
        <v>46873</v>
      </c>
      <c r="N198" s="19" t="str">
        <f t="shared" si="49"/>
        <v>A198</v>
      </c>
      <c r="O198" s="20">
        <v>177</v>
      </c>
      <c r="P198" s="8">
        <f t="shared" si="50"/>
        <v>925.18088981129938</v>
      </c>
      <c r="Q198" s="8">
        <f t="shared" si="55"/>
        <v>16.498893480416442</v>
      </c>
      <c r="R198" s="8">
        <f t="shared" si="51"/>
        <v>3.8549203742137479</v>
      </c>
      <c r="S198" s="8">
        <f t="shared" si="42"/>
        <v>12.643973106202694</v>
      </c>
      <c r="T198" s="8">
        <f t="shared" si="43"/>
        <v>912.5369167050967</v>
      </c>
      <c r="U198" s="9" t="e">
        <f t="shared" si="44"/>
        <v>#DIV/0!</v>
      </c>
      <c r="V198" s="7"/>
      <c r="W198" s="34">
        <f t="shared" si="52"/>
        <v>0.05</v>
      </c>
    </row>
    <row r="199" spans="1:23" x14ac:dyDescent="0.2">
      <c r="A199" s="21">
        <f t="shared" si="53"/>
        <v>46904</v>
      </c>
      <c r="B199" s="19" t="str">
        <f t="shared" si="45"/>
        <v>A199</v>
      </c>
      <c r="C199" s="20">
        <v>178</v>
      </c>
      <c r="D199" s="8">
        <f t="shared" si="46"/>
        <v>0</v>
      </c>
      <c r="E199" s="8">
        <f t="shared" si="47"/>
        <v>0</v>
      </c>
      <c r="F199" s="8">
        <f t="shared" si="48"/>
        <v>0</v>
      </c>
      <c r="G199" s="8">
        <f t="shared" si="39"/>
        <v>0</v>
      </c>
      <c r="H199" s="8">
        <f t="shared" si="40"/>
        <v>0</v>
      </c>
      <c r="I199" s="9" t="e">
        <f t="shared" si="41"/>
        <v>#DIV/0!</v>
      </c>
      <c r="J199" s="7"/>
      <c r="K199" s="1">
        <f t="shared" si="38"/>
        <v>0</v>
      </c>
      <c r="M199" s="21">
        <f t="shared" si="54"/>
        <v>46904</v>
      </c>
      <c r="N199" s="19" t="str">
        <f t="shared" si="49"/>
        <v>A199</v>
      </c>
      <c r="O199" s="20">
        <v>178</v>
      </c>
      <c r="P199" s="8">
        <f t="shared" si="50"/>
        <v>912.5369167050967</v>
      </c>
      <c r="Q199" s="8">
        <f t="shared" si="55"/>
        <v>16.498893480416438</v>
      </c>
      <c r="R199" s="8">
        <f t="shared" si="51"/>
        <v>3.8022371529379035</v>
      </c>
      <c r="S199" s="8">
        <f t="shared" si="42"/>
        <v>12.696656327478534</v>
      </c>
      <c r="T199" s="8">
        <f t="shared" si="43"/>
        <v>899.84026037761816</v>
      </c>
      <c r="U199" s="9" t="e">
        <f t="shared" si="44"/>
        <v>#DIV/0!</v>
      </c>
      <c r="V199" s="7"/>
      <c r="W199" s="34">
        <f t="shared" si="52"/>
        <v>0.05</v>
      </c>
    </row>
    <row r="200" spans="1:23" x14ac:dyDescent="0.2">
      <c r="A200" s="21">
        <f t="shared" si="53"/>
        <v>46934</v>
      </c>
      <c r="B200" s="19" t="str">
        <f t="shared" si="45"/>
        <v>A200</v>
      </c>
      <c r="C200" s="20">
        <v>179</v>
      </c>
      <c r="D200" s="8">
        <f t="shared" si="46"/>
        <v>0</v>
      </c>
      <c r="E200" s="8">
        <f t="shared" si="47"/>
        <v>0</v>
      </c>
      <c r="F200" s="8">
        <f t="shared" si="48"/>
        <v>0</v>
      </c>
      <c r="G200" s="8">
        <f t="shared" si="39"/>
        <v>0</v>
      </c>
      <c r="H200" s="8">
        <f t="shared" si="40"/>
        <v>0</v>
      </c>
      <c r="I200" s="9" t="e">
        <f t="shared" si="41"/>
        <v>#DIV/0!</v>
      </c>
      <c r="J200" s="7"/>
      <c r="K200" s="1">
        <f t="shared" si="38"/>
        <v>0</v>
      </c>
      <c r="M200" s="21">
        <f t="shared" si="54"/>
        <v>46934</v>
      </c>
      <c r="N200" s="19" t="str">
        <f t="shared" si="49"/>
        <v>A200</v>
      </c>
      <c r="O200" s="20">
        <v>179</v>
      </c>
      <c r="P200" s="8">
        <f t="shared" si="50"/>
        <v>899.84026037761816</v>
      </c>
      <c r="Q200" s="8">
        <f t="shared" si="55"/>
        <v>16.498893480416438</v>
      </c>
      <c r="R200" s="8">
        <f t="shared" si="51"/>
        <v>3.7493344182400761</v>
      </c>
      <c r="S200" s="8">
        <f t="shared" si="42"/>
        <v>12.749559062176361</v>
      </c>
      <c r="T200" s="8">
        <f t="shared" si="43"/>
        <v>887.09070131544183</v>
      </c>
      <c r="U200" s="9" t="e">
        <f t="shared" si="44"/>
        <v>#DIV/0!</v>
      </c>
      <c r="V200" s="7"/>
      <c r="W200" s="34">
        <f t="shared" si="52"/>
        <v>0.05</v>
      </c>
    </row>
    <row r="201" spans="1:23" x14ac:dyDescent="0.2">
      <c r="A201" s="21">
        <f t="shared" si="53"/>
        <v>46965</v>
      </c>
      <c r="B201" s="19" t="str">
        <f t="shared" si="45"/>
        <v>A201</v>
      </c>
      <c r="C201" s="20">
        <v>180</v>
      </c>
      <c r="D201" s="8">
        <f t="shared" si="46"/>
        <v>0</v>
      </c>
      <c r="E201" s="8">
        <f t="shared" si="47"/>
        <v>0</v>
      </c>
      <c r="F201" s="8">
        <f t="shared" si="48"/>
        <v>0</v>
      </c>
      <c r="G201" s="8">
        <f t="shared" si="39"/>
        <v>0</v>
      </c>
      <c r="H201" s="8">
        <f t="shared" si="40"/>
        <v>0</v>
      </c>
      <c r="I201" s="9" t="e">
        <f t="shared" si="41"/>
        <v>#DIV/0!</v>
      </c>
      <c r="J201" s="7"/>
      <c r="K201" s="1">
        <f t="shared" si="38"/>
        <v>0</v>
      </c>
      <c r="M201" s="21">
        <f t="shared" si="54"/>
        <v>46965</v>
      </c>
      <c r="N201" s="19" t="str">
        <f t="shared" si="49"/>
        <v>A201</v>
      </c>
      <c r="O201" s="20">
        <v>180</v>
      </c>
      <c r="P201" s="8">
        <f t="shared" si="50"/>
        <v>887.09070131544183</v>
      </c>
      <c r="Q201" s="8">
        <f t="shared" si="55"/>
        <v>16.498893480416442</v>
      </c>
      <c r="R201" s="8">
        <f t="shared" si="51"/>
        <v>3.6962112554810083</v>
      </c>
      <c r="S201" s="8">
        <f t="shared" si="42"/>
        <v>12.802682224935433</v>
      </c>
      <c r="T201" s="8">
        <f t="shared" si="43"/>
        <v>874.2880190905064</v>
      </c>
      <c r="U201" s="9" t="e">
        <f t="shared" si="44"/>
        <v>#DIV/0!</v>
      </c>
      <c r="V201" s="7"/>
      <c r="W201" s="34">
        <f t="shared" si="52"/>
        <v>0.05</v>
      </c>
    </row>
    <row r="202" spans="1:23" x14ac:dyDescent="0.2">
      <c r="A202" s="36">
        <f t="shared" si="53"/>
        <v>46996</v>
      </c>
      <c r="B202" s="37" t="str">
        <f t="shared" si="45"/>
        <v>A202</v>
      </c>
      <c r="C202" s="38">
        <v>181</v>
      </c>
      <c r="D202" s="39">
        <f t="shared" si="46"/>
        <v>0</v>
      </c>
      <c r="E202" s="39">
        <f t="shared" si="47"/>
        <v>0</v>
      </c>
      <c r="F202" s="39">
        <f t="shared" si="48"/>
        <v>0</v>
      </c>
      <c r="G202" s="39">
        <f t="shared" si="39"/>
        <v>0</v>
      </c>
      <c r="H202" s="39">
        <f t="shared" si="40"/>
        <v>0</v>
      </c>
      <c r="I202" s="40" t="e">
        <f t="shared" si="41"/>
        <v>#DIV/0!</v>
      </c>
      <c r="J202" s="41"/>
      <c r="K202" s="1">
        <f>K201+'Amortization-Variable'!K6</f>
        <v>0</v>
      </c>
      <c r="M202" s="36">
        <f t="shared" si="54"/>
        <v>46996</v>
      </c>
      <c r="N202" s="37" t="str">
        <f t="shared" si="49"/>
        <v>A202</v>
      </c>
      <c r="O202" s="38">
        <v>181</v>
      </c>
      <c r="P202" s="39">
        <f t="shared" si="50"/>
        <v>874.2880190905064</v>
      </c>
      <c r="Q202" s="8">
        <f t="shared" si="55"/>
        <v>16.498893480416438</v>
      </c>
      <c r="R202" s="39">
        <f t="shared" si="51"/>
        <v>3.6428667462104438</v>
      </c>
      <c r="S202" s="39">
        <f t="shared" si="42"/>
        <v>12.856026734205994</v>
      </c>
      <c r="T202" s="39">
        <f t="shared" si="43"/>
        <v>861.43199235630038</v>
      </c>
      <c r="U202" s="40" t="e">
        <f t="shared" si="44"/>
        <v>#DIV/0!</v>
      </c>
      <c r="V202" s="41"/>
      <c r="W202" s="34">
        <f t="shared" si="52"/>
        <v>0.05</v>
      </c>
    </row>
    <row r="203" spans="1:23" x14ac:dyDescent="0.2">
      <c r="A203" s="21">
        <f t="shared" si="53"/>
        <v>47026</v>
      </c>
      <c r="B203" s="19" t="str">
        <f t="shared" si="45"/>
        <v>A203</v>
      </c>
      <c r="C203" s="20">
        <v>182</v>
      </c>
      <c r="D203" s="8">
        <f t="shared" si="46"/>
        <v>0</v>
      </c>
      <c r="E203" s="8">
        <f t="shared" si="47"/>
        <v>0</v>
      </c>
      <c r="F203" s="8">
        <f t="shared" si="48"/>
        <v>0</v>
      </c>
      <c r="G203" s="8">
        <f t="shared" si="39"/>
        <v>0</v>
      </c>
      <c r="H203" s="8">
        <f t="shared" si="40"/>
        <v>0</v>
      </c>
      <c r="I203" s="9" t="e">
        <f t="shared" si="41"/>
        <v>#DIV/0!</v>
      </c>
      <c r="J203" s="7"/>
      <c r="K203" s="1">
        <f>K202</f>
        <v>0</v>
      </c>
      <c r="M203" s="21">
        <f t="shared" si="54"/>
        <v>47026</v>
      </c>
      <c r="N203" s="19" t="str">
        <f t="shared" si="49"/>
        <v>A203</v>
      </c>
      <c r="O203" s="20">
        <v>182</v>
      </c>
      <c r="P203" s="8">
        <f t="shared" si="50"/>
        <v>861.43199235630038</v>
      </c>
      <c r="Q203" s="8">
        <f t="shared" si="55"/>
        <v>16.498893480416442</v>
      </c>
      <c r="R203" s="8">
        <f t="shared" si="51"/>
        <v>3.5892999681512521</v>
      </c>
      <c r="S203" s="8">
        <f t="shared" si="42"/>
        <v>12.909593512265189</v>
      </c>
      <c r="T203" s="8">
        <f t="shared" si="43"/>
        <v>848.52239884403525</v>
      </c>
      <c r="U203" s="9" t="e">
        <f t="shared" si="44"/>
        <v>#DIV/0!</v>
      </c>
      <c r="V203" s="7"/>
      <c r="W203" s="34">
        <f t="shared" si="52"/>
        <v>0.05</v>
      </c>
    </row>
    <row r="204" spans="1:23" x14ac:dyDescent="0.2">
      <c r="A204" s="21">
        <f t="shared" si="53"/>
        <v>47057</v>
      </c>
      <c r="B204" s="19" t="str">
        <f t="shared" si="45"/>
        <v>A204</v>
      </c>
      <c r="C204" s="20">
        <v>183</v>
      </c>
      <c r="D204" s="8">
        <f t="shared" si="46"/>
        <v>0</v>
      </c>
      <c r="E204" s="8">
        <f t="shared" si="47"/>
        <v>0</v>
      </c>
      <c r="F204" s="8">
        <f t="shared" si="48"/>
        <v>0</v>
      </c>
      <c r="G204" s="8">
        <f t="shared" si="39"/>
        <v>0</v>
      </c>
      <c r="H204" s="8">
        <f t="shared" si="40"/>
        <v>0</v>
      </c>
      <c r="I204" s="9" t="e">
        <f t="shared" si="41"/>
        <v>#DIV/0!</v>
      </c>
      <c r="J204" s="7"/>
      <c r="K204" s="1">
        <f t="shared" ref="K204:K260" si="56">K203</f>
        <v>0</v>
      </c>
      <c r="M204" s="21">
        <f t="shared" si="54"/>
        <v>47057</v>
      </c>
      <c r="N204" s="19" t="str">
        <f t="shared" si="49"/>
        <v>A204</v>
      </c>
      <c r="O204" s="20">
        <v>183</v>
      </c>
      <c r="P204" s="8">
        <f t="shared" si="50"/>
        <v>848.52239884403525</v>
      </c>
      <c r="Q204" s="8">
        <f t="shared" si="55"/>
        <v>16.498893480416438</v>
      </c>
      <c r="R204" s="8">
        <f t="shared" si="51"/>
        <v>3.5355099951834803</v>
      </c>
      <c r="S204" s="8">
        <f t="shared" si="42"/>
        <v>12.963383485232958</v>
      </c>
      <c r="T204" s="8">
        <f t="shared" si="43"/>
        <v>835.5590153588023</v>
      </c>
      <c r="U204" s="9" t="e">
        <f t="shared" si="44"/>
        <v>#DIV/0!</v>
      </c>
      <c r="V204" s="7"/>
      <c r="W204" s="34">
        <f t="shared" si="52"/>
        <v>0.05</v>
      </c>
    </row>
    <row r="205" spans="1:23" x14ac:dyDescent="0.2">
      <c r="A205" s="21">
        <f t="shared" si="53"/>
        <v>47087</v>
      </c>
      <c r="B205" s="19" t="str">
        <f t="shared" si="45"/>
        <v>A205</v>
      </c>
      <c r="C205" s="20">
        <v>184</v>
      </c>
      <c r="D205" s="8">
        <f t="shared" si="46"/>
        <v>0</v>
      </c>
      <c r="E205" s="8">
        <f t="shared" si="47"/>
        <v>0</v>
      </c>
      <c r="F205" s="8">
        <f t="shared" si="48"/>
        <v>0</v>
      </c>
      <c r="G205" s="8">
        <f t="shared" si="39"/>
        <v>0</v>
      </c>
      <c r="H205" s="8">
        <f t="shared" si="40"/>
        <v>0</v>
      </c>
      <c r="I205" s="9" t="e">
        <f t="shared" si="41"/>
        <v>#DIV/0!</v>
      </c>
      <c r="J205" s="7"/>
      <c r="K205" s="1">
        <f t="shared" si="56"/>
        <v>0</v>
      </c>
      <c r="M205" s="21">
        <f t="shared" si="54"/>
        <v>47087</v>
      </c>
      <c r="N205" s="19" t="str">
        <f t="shared" si="49"/>
        <v>A205</v>
      </c>
      <c r="O205" s="20">
        <v>184</v>
      </c>
      <c r="P205" s="8">
        <f t="shared" si="50"/>
        <v>835.5590153588023</v>
      </c>
      <c r="Q205" s="8">
        <f t="shared" si="55"/>
        <v>16.498893480416442</v>
      </c>
      <c r="R205" s="8">
        <f t="shared" si="51"/>
        <v>3.4814958973283434</v>
      </c>
      <c r="S205" s="8">
        <f t="shared" si="42"/>
        <v>13.017397583088098</v>
      </c>
      <c r="T205" s="8">
        <f t="shared" si="43"/>
        <v>822.54161777571426</v>
      </c>
      <c r="U205" s="9" t="e">
        <f t="shared" si="44"/>
        <v>#DIV/0!</v>
      </c>
      <c r="V205" s="7"/>
      <c r="W205" s="34">
        <f t="shared" si="52"/>
        <v>0.05</v>
      </c>
    </row>
    <row r="206" spans="1:23" x14ac:dyDescent="0.2">
      <c r="A206" s="21">
        <f t="shared" si="53"/>
        <v>47118</v>
      </c>
      <c r="B206" s="19" t="str">
        <f t="shared" si="45"/>
        <v>A206</v>
      </c>
      <c r="C206" s="20">
        <v>185</v>
      </c>
      <c r="D206" s="8">
        <f t="shared" si="46"/>
        <v>0</v>
      </c>
      <c r="E206" s="8">
        <f t="shared" si="47"/>
        <v>0</v>
      </c>
      <c r="F206" s="8">
        <f t="shared" si="48"/>
        <v>0</v>
      </c>
      <c r="G206" s="8">
        <f t="shared" si="39"/>
        <v>0</v>
      </c>
      <c r="H206" s="8">
        <f t="shared" si="40"/>
        <v>0</v>
      </c>
      <c r="I206" s="9" t="e">
        <f t="shared" si="41"/>
        <v>#DIV/0!</v>
      </c>
      <c r="J206" s="7"/>
      <c r="K206" s="1">
        <f t="shared" si="56"/>
        <v>0</v>
      </c>
      <c r="M206" s="21">
        <f t="shared" si="54"/>
        <v>47118</v>
      </c>
      <c r="N206" s="19" t="str">
        <f t="shared" si="49"/>
        <v>A206</v>
      </c>
      <c r="O206" s="20">
        <v>185</v>
      </c>
      <c r="P206" s="8">
        <f t="shared" si="50"/>
        <v>822.54161777571426</v>
      </c>
      <c r="Q206" s="8">
        <f t="shared" si="55"/>
        <v>16.498893480416438</v>
      </c>
      <c r="R206" s="8">
        <f t="shared" si="51"/>
        <v>3.4272567407321426</v>
      </c>
      <c r="S206" s="8">
        <f t="shared" si="42"/>
        <v>13.071636739684296</v>
      </c>
      <c r="T206" s="8">
        <f t="shared" si="43"/>
        <v>809.46998103602994</v>
      </c>
      <c r="U206" s="9" t="e">
        <f t="shared" si="44"/>
        <v>#DIV/0!</v>
      </c>
      <c r="V206" s="7"/>
      <c r="W206" s="34">
        <f t="shared" si="52"/>
        <v>0.05</v>
      </c>
    </row>
    <row r="207" spans="1:23" x14ac:dyDescent="0.2">
      <c r="A207" s="21">
        <f t="shared" si="53"/>
        <v>47149</v>
      </c>
      <c r="B207" s="19" t="str">
        <f t="shared" si="45"/>
        <v>A207</v>
      </c>
      <c r="C207" s="20">
        <v>186</v>
      </c>
      <c r="D207" s="8">
        <f t="shared" si="46"/>
        <v>0</v>
      </c>
      <c r="E207" s="8">
        <f t="shared" si="47"/>
        <v>0</v>
      </c>
      <c r="F207" s="8">
        <f t="shared" si="48"/>
        <v>0</v>
      </c>
      <c r="G207" s="8">
        <f t="shared" si="39"/>
        <v>0</v>
      </c>
      <c r="H207" s="8">
        <f t="shared" si="40"/>
        <v>0</v>
      </c>
      <c r="I207" s="9" t="e">
        <f t="shared" si="41"/>
        <v>#DIV/0!</v>
      </c>
      <c r="J207" s="7"/>
      <c r="K207" s="1">
        <f t="shared" si="56"/>
        <v>0</v>
      </c>
      <c r="M207" s="21">
        <f t="shared" si="54"/>
        <v>47149</v>
      </c>
      <c r="N207" s="19" t="str">
        <f t="shared" si="49"/>
        <v>A207</v>
      </c>
      <c r="O207" s="20">
        <v>186</v>
      </c>
      <c r="P207" s="8">
        <f t="shared" si="50"/>
        <v>809.46998103602994</v>
      </c>
      <c r="Q207" s="8">
        <f t="shared" si="55"/>
        <v>16.498893480416442</v>
      </c>
      <c r="R207" s="8">
        <f t="shared" si="51"/>
        <v>3.3727915876501249</v>
      </c>
      <c r="S207" s="8">
        <f t="shared" si="42"/>
        <v>13.126101892766316</v>
      </c>
      <c r="T207" s="8">
        <f t="shared" si="43"/>
        <v>796.34387914326362</v>
      </c>
      <c r="U207" s="9" t="e">
        <f t="shared" si="44"/>
        <v>#DIV/0!</v>
      </c>
      <c r="V207" s="7"/>
      <c r="W207" s="34">
        <f t="shared" si="52"/>
        <v>0.05</v>
      </c>
    </row>
    <row r="208" spans="1:23" x14ac:dyDescent="0.2">
      <c r="A208" s="21">
        <f t="shared" si="53"/>
        <v>47177</v>
      </c>
      <c r="B208" s="19" t="str">
        <f t="shared" si="45"/>
        <v>A208</v>
      </c>
      <c r="C208" s="20">
        <v>187</v>
      </c>
      <c r="D208" s="8">
        <f t="shared" si="46"/>
        <v>0</v>
      </c>
      <c r="E208" s="8">
        <f t="shared" si="47"/>
        <v>0</v>
      </c>
      <c r="F208" s="8">
        <f t="shared" si="48"/>
        <v>0</v>
      </c>
      <c r="G208" s="8">
        <f t="shared" si="39"/>
        <v>0</v>
      </c>
      <c r="H208" s="8">
        <f t="shared" si="40"/>
        <v>0</v>
      </c>
      <c r="I208" s="9" t="e">
        <f t="shared" si="41"/>
        <v>#DIV/0!</v>
      </c>
      <c r="J208" s="7"/>
      <c r="K208" s="1">
        <f t="shared" si="56"/>
        <v>0</v>
      </c>
      <c r="M208" s="21">
        <f t="shared" si="54"/>
        <v>47177</v>
      </c>
      <c r="N208" s="19" t="str">
        <f t="shared" si="49"/>
        <v>A208</v>
      </c>
      <c r="O208" s="20">
        <v>187</v>
      </c>
      <c r="P208" s="8">
        <f t="shared" si="50"/>
        <v>796.34387914326362</v>
      </c>
      <c r="Q208" s="8">
        <f t="shared" si="55"/>
        <v>16.498893480416442</v>
      </c>
      <c r="R208" s="8">
        <f t="shared" si="51"/>
        <v>3.3180994964302655</v>
      </c>
      <c r="S208" s="8">
        <f t="shared" si="42"/>
        <v>13.180793983986176</v>
      </c>
      <c r="T208" s="8">
        <f t="shared" si="43"/>
        <v>783.16308515927744</v>
      </c>
      <c r="U208" s="9" t="e">
        <f t="shared" si="44"/>
        <v>#DIV/0!</v>
      </c>
      <c r="V208" s="7"/>
      <c r="W208" s="34">
        <f t="shared" si="52"/>
        <v>0.05</v>
      </c>
    </row>
    <row r="209" spans="1:23" x14ac:dyDescent="0.2">
      <c r="A209" s="21">
        <f t="shared" si="53"/>
        <v>47208</v>
      </c>
      <c r="B209" s="19" t="str">
        <f t="shared" si="45"/>
        <v>A209</v>
      </c>
      <c r="C209" s="20">
        <v>188</v>
      </c>
      <c r="D209" s="8">
        <f t="shared" si="46"/>
        <v>0</v>
      </c>
      <c r="E209" s="8">
        <f t="shared" si="47"/>
        <v>0</v>
      </c>
      <c r="F209" s="8">
        <f t="shared" si="48"/>
        <v>0</v>
      </c>
      <c r="G209" s="8">
        <f t="shared" si="39"/>
        <v>0</v>
      </c>
      <c r="H209" s="8">
        <f t="shared" si="40"/>
        <v>0</v>
      </c>
      <c r="I209" s="9" t="e">
        <f t="shared" si="41"/>
        <v>#DIV/0!</v>
      </c>
      <c r="J209" s="7"/>
      <c r="K209" s="1">
        <f t="shared" si="56"/>
        <v>0</v>
      </c>
      <c r="M209" s="21">
        <f t="shared" si="54"/>
        <v>47208</v>
      </c>
      <c r="N209" s="19" t="str">
        <f t="shared" si="49"/>
        <v>A209</v>
      </c>
      <c r="O209" s="20">
        <v>188</v>
      </c>
      <c r="P209" s="8">
        <f t="shared" si="50"/>
        <v>783.16308515927744</v>
      </c>
      <c r="Q209" s="8">
        <f t="shared" si="55"/>
        <v>16.498893480416442</v>
      </c>
      <c r="R209" s="8">
        <f t="shared" si="51"/>
        <v>3.2631795214969892</v>
      </c>
      <c r="S209" s="8">
        <f t="shared" si="42"/>
        <v>13.235713958919453</v>
      </c>
      <c r="T209" s="8">
        <f t="shared" si="43"/>
        <v>769.92737120035804</v>
      </c>
      <c r="U209" s="9" t="e">
        <f t="shared" si="44"/>
        <v>#DIV/0!</v>
      </c>
      <c r="V209" s="7"/>
      <c r="W209" s="34">
        <f t="shared" si="52"/>
        <v>0.05</v>
      </c>
    </row>
    <row r="210" spans="1:23" x14ac:dyDescent="0.2">
      <c r="A210" s="21">
        <f t="shared" si="53"/>
        <v>47238</v>
      </c>
      <c r="B210" s="19" t="str">
        <f t="shared" si="45"/>
        <v>A210</v>
      </c>
      <c r="C210" s="20">
        <v>189</v>
      </c>
      <c r="D210" s="8">
        <f t="shared" si="46"/>
        <v>0</v>
      </c>
      <c r="E210" s="8">
        <f t="shared" si="47"/>
        <v>0</v>
      </c>
      <c r="F210" s="8">
        <f t="shared" si="48"/>
        <v>0</v>
      </c>
      <c r="G210" s="8">
        <f t="shared" si="39"/>
        <v>0</v>
      </c>
      <c r="H210" s="8">
        <f t="shared" si="40"/>
        <v>0</v>
      </c>
      <c r="I210" s="9" t="e">
        <f t="shared" si="41"/>
        <v>#DIV/0!</v>
      </c>
      <c r="J210" s="7"/>
      <c r="K210" s="1">
        <f t="shared" si="56"/>
        <v>0</v>
      </c>
      <c r="M210" s="21">
        <f t="shared" si="54"/>
        <v>47238</v>
      </c>
      <c r="N210" s="19" t="str">
        <f t="shared" si="49"/>
        <v>A210</v>
      </c>
      <c r="O210" s="20">
        <v>189</v>
      </c>
      <c r="P210" s="8">
        <f t="shared" si="50"/>
        <v>769.92737120035804</v>
      </c>
      <c r="Q210" s="8">
        <f t="shared" si="55"/>
        <v>16.498893480416442</v>
      </c>
      <c r="R210" s="8">
        <f t="shared" si="51"/>
        <v>3.2080307133348254</v>
      </c>
      <c r="S210" s="8">
        <f t="shared" si="42"/>
        <v>13.290862767081617</v>
      </c>
      <c r="T210" s="8">
        <f t="shared" si="43"/>
        <v>756.63650843327639</v>
      </c>
      <c r="U210" s="9" t="e">
        <f t="shared" si="44"/>
        <v>#DIV/0!</v>
      </c>
      <c r="V210" s="7"/>
      <c r="W210" s="34">
        <f t="shared" si="52"/>
        <v>0.05</v>
      </c>
    </row>
    <row r="211" spans="1:23" x14ac:dyDescent="0.2">
      <c r="A211" s="21">
        <f t="shared" si="53"/>
        <v>47269</v>
      </c>
      <c r="B211" s="19" t="str">
        <f t="shared" si="45"/>
        <v>A211</v>
      </c>
      <c r="C211" s="20">
        <v>190</v>
      </c>
      <c r="D211" s="8">
        <f t="shared" si="46"/>
        <v>0</v>
      </c>
      <c r="E211" s="8">
        <f t="shared" si="47"/>
        <v>0</v>
      </c>
      <c r="F211" s="8">
        <f t="shared" si="48"/>
        <v>0</v>
      </c>
      <c r="G211" s="8">
        <f t="shared" si="39"/>
        <v>0</v>
      </c>
      <c r="H211" s="8">
        <f t="shared" si="40"/>
        <v>0</v>
      </c>
      <c r="I211" s="9" t="e">
        <f t="shared" si="41"/>
        <v>#DIV/0!</v>
      </c>
      <c r="J211" s="7"/>
      <c r="K211" s="1">
        <f t="shared" si="56"/>
        <v>0</v>
      </c>
      <c r="M211" s="21">
        <f t="shared" si="54"/>
        <v>47269</v>
      </c>
      <c r="N211" s="19" t="str">
        <f t="shared" si="49"/>
        <v>A211</v>
      </c>
      <c r="O211" s="20">
        <v>190</v>
      </c>
      <c r="P211" s="8">
        <f t="shared" si="50"/>
        <v>756.63650843327639</v>
      </c>
      <c r="Q211" s="8">
        <f t="shared" si="55"/>
        <v>16.498893480416442</v>
      </c>
      <c r="R211" s="8">
        <f t="shared" si="51"/>
        <v>3.1526521184719853</v>
      </c>
      <c r="S211" s="8">
        <f t="shared" si="42"/>
        <v>13.346241361944456</v>
      </c>
      <c r="T211" s="8">
        <f t="shared" si="43"/>
        <v>743.29026707133198</v>
      </c>
      <c r="U211" s="9" t="e">
        <f t="shared" si="44"/>
        <v>#DIV/0!</v>
      </c>
      <c r="V211" s="7"/>
      <c r="W211" s="34">
        <f t="shared" si="52"/>
        <v>0.05</v>
      </c>
    </row>
    <row r="212" spans="1:23" x14ac:dyDescent="0.2">
      <c r="A212" s="21">
        <f t="shared" si="53"/>
        <v>47299</v>
      </c>
      <c r="B212" s="19" t="str">
        <f t="shared" si="45"/>
        <v>A212</v>
      </c>
      <c r="C212" s="20">
        <v>191</v>
      </c>
      <c r="D212" s="8">
        <f t="shared" si="46"/>
        <v>0</v>
      </c>
      <c r="E212" s="8">
        <f t="shared" si="47"/>
        <v>0</v>
      </c>
      <c r="F212" s="8">
        <f t="shared" si="48"/>
        <v>0</v>
      </c>
      <c r="G212" s="8">
        <f t="shared" si="39"/>
        <v>0</v>
      </c>
      <c r="H212" s="8">
        <f t="shared" si="40"/>
        <v>0</v>
      </c>
      <c r="I212" s="9" t="e">
        <f t="shared" si="41"/>
        <v>#DIV/0!</v>
      </c>
      <c r="J212" s="7"/>
      <c r="K212" s="1">
        <f t="shared" si="56"/>
        <v>0</v>
      </c>
      <c r="M212" s="21">
        <f t="shared" si="54"/>
        <v>47299</v>
      </c>
      <c r="N212" s="19" t="str">
        <f t="shared" si="49"/>
        <v>A212</v>
      </c>
      <c r="O212" s="20">
        <v>191</v>
      </c>
      <c r="P212" s="8">
        <f t="shared" si="50"/>
        <v>743.29026707133198</v>
      </c>
      <c r="Q212" s="8">
        <f t="shared" si="55"/>
        <v>16.498893480416442</v>
      </c>
      <c r="R212" s="8">
        <f t="shared" si="51"/>
        <v>3.0970427794638833</v>
      </c>
      <c r="S212" s="8">
        <f t="shared" si="42"/>
        <v>13.401850700952558</v>
      </c>
      <c r="T212" s="8">
        <f t="shared" si="43"/>
        <v>729.88841637037945</v>
      </c>
      <c r="U212" s="9" t="e">
        <f t="shared" si="44"/>
        <v>#DIV/0!</v>
      </c>
      <c r="V212" s="7"/>
      <c r="W212" s="34">
        <f t="shared" si="52"/>
        <v>0.05</v>
      </c>
    </row>
    <row r="213" spans="1:23" x14ac:dyDescent="0.2">
      <c r="A213" s="21">
        <f t="shared" si="53"/>
        <v>47330</v>
      </c>
      <c r="B213" s="19" t="str">
        <f t="shared" si="45"/>
        <v>A213</v>
      </c>
      <c r="C213" s="20">
        <v>192</v>
      </c>
      <c r="D213" s="8">
        <f t="shared" si="46"/>
        <v>0</v>
      </c>
      <c r="E213" s="8">
        <f t="shared" si="47"/>
        <v>0</v>
      </c>
      <c r="F213" s="8">
        <f t="shared" si="48"/>
        <v>0</v>
      </c>
      <c r="G213" s="8">
        <f t="shared" si="39"/>
        <v>0</v>
      </c>
      <c r="H213" s="8">
        <f t="shared" si="40"/>
        <v>0</v>
      </c>
      <c r="I213" s="9" t="e">
        <f t="shared" si="41"/>
        <v>#DIV/0!</v>
      </c>
      <c r="J213" s="7"/>
      <c r="K213" s="1">
        <f t="shared" si="56"/>
        <v>0</v>
      </c>
      <c r="M213" s="21">
        <f t="shared" si="54"/>
        <v>47330</v>
      </c>
      <c r="N213" s="19" t="str">
        <f t="shared" si="49"/>
        <v>A213</v>
      </c>
      <c r="O213" s="20">
        <v>192</v>
      </c>
      <c r="P213" s="8">
        <f t="shared" si="50"/>
        <v>729.88841637037945</v>
      </c>
      <c r="Q213" s="8">
        <f t="shared" si="55"/>
        <v>16.498893480416445</v>
      </c>
      <c r="R213" s="8">
        <f t="shared" si="51"/>
        <v>3.0412017348765814</v>
      </c>
      <c r="S213" s="8">
        <f t="shared" si="42"/>
        <v>13.457691745539863</v>
      </c>
      <c r="T213" s="8">
        <f t="shared" si="43"/>
        <v>716.43072462483963</v>
      </c>
      <c r="U213" s="9" t="e">
        <f t="shared" si="44"/>
        <v>#DIV/0!</v>
      </c>
      <c r="V213" s="7"/>
      <c r="W213" s="34">
        <f t="shared" si="52"/>
        <v>0.05</v>
      </c>
    </row>
    <row r="214" spans="1:23" x14ac:dyDescent="0.2">
      <c r="A214" s="21">
        <f t="shared" si="53"/>
        <v>47361</v>
      </c>
      <c r="B214" s="19" t="str">
        <f t="shared" si="45"/>
        <v>A214</v>
      </c>
      <c r="C214" s="20">
        <v>193</v>
      </c>
      <c r="D214" s="8">
        <f t="shared" si="46"/>
        <v>0</v>
      </c>
      <c r="E214" s="8">
        <f t="shared" si="47"/>
        <v>0</v>
      </c>
      <c r="F214" s="8">
        <f t="shared" si="48"/>
        <v>0</v>
      </c>
      <c r="G214" s="8">
        <f t="shared" ref="G214:G262" si="57">E214-F214</f>
        <v>0</v>
      </c>
      <c r="H214" s="8">
        <f t="shared" ref="H214:H262" si="58">D214-G214</f>
        <v>0</v>
      </c>
      <c r="I214" s="9" t="e">
        <f t="shared" ref="I214:I262" si="59">H214/$D$13</f>
        <v>#DIV/0!</v>
      </c>
      <c r="J214" s="7"/>
      <c r="K214" s="1">
        <f t="shared" si="56"/>
        <v>0</v>
      </c>
      <c r="M214" s="21">
        <f t="shared" si="54"/>
        <v>47361</v>
      </c>
      <c r="N214" s="19" t="str">
        <f t="shared" si="49"/>
        <v>A214</v>
      </c>
      <c r="O214" s="20">
        <v>193</v>
      </c>
      <c r="P214" s="8">
        <f t="shared" si="50"/>
        <v>716.43072462483963</v>
      </c>
      <c r="Q214" s="8">
        <f t="shared" si="55"/>
        <v>16.498893480416445</v>
      </c>
      <c r="R214" s="8">
        <f t="shared" si="51"/>
        <v>2.9851280192701655</v>
      </c>
      <c r="S214" s="8">
        <f t="shared" ref="S214:S262" si="60">Q214-R214</f>
        <v>13.51376546114628</v>
      </c>
      <c r="T214" s="8">
        <f t="shared" ref="T214:T262" si="61">P214-S214</f>
        <v>702.91695916369338</v>
      </c>
      <c r="U214" s="9" t="e">
        <f t="shared" ref="U214:U262" si="62">T214/$D$13</f>
        <v>#DIV/0!</v>
      </c>
      <c r="V214" s="7"/>
      <c r="W214" s="34">
        <f t="shared" si="52"/>
        <v>0.05</v>
      </c>
    </row>
    <row r="215" spans="1:23" x14ac:dyDescent="0.2">
      <c r="A215" s="21">
        <f t="shared" si="53"/>
        <v>47391</v>
      </c>
      <c r="B215" s="19" t="str">
        <f t="shared" ref="B215:B262" si="63">"A"&amp;ROW(A215)</f>
        <v>A215</v>
      </c>
      <c r="C215" s="20">
        <v>194</v>
      </c>
      <c r="D215" s="8">
        <f t="shared" ref="D215:D262" si="64">IF(ROUND(H214,0)&gt;0,H214,0)</f>
        <v>0</v>
      </c>
      <c r="E215" s="8">
        <f t="shared" ref="E215:E262" si="65">IF($D$15+1-C215=0,0,PMT(K215/12,$D$15+1-C215,-$D215,0,0))</f>
        <v>0</v>
      </c>
      <c r="F215" s="8">
        <f t="shared" ref="F215:F262" si="66">D215*K215/12</f>
        <v>0</v>
      </c>
      <c r="G215" s="8">
        <f t="shared" si="57"/>
        <v>0</v>
      </c>
      <c r="H215" s="8">
        <f t="shared" si="58"/>
        <v>0</v>
      </c>
      <c r="I215" s="9" t="e">
        <f t="shared" si="59"/>
        <v>#DIV/0!</v>
      </c>
      <c r="J215" s="7"/>
      <c r="K215" s="1">
        <f t="shared" si="56"/>
        <v>0</v>
      </c>
      <c r="M215" s="21">
        <f t="shared" si="54"/>
        <v>47391</v>
      </c>
      <c r="N215" s="19" t="str">
        <f t="shared" ref="N215:N262" si="67">"A"&amp;ROW(M215)</f>
        <v>A215</v>
      </c>
      <c r="O215" s="20">
        <v>194</v>
      </c>
      <c r="P215" s="8">
        <f t="shared" ref="P215:P262" si="68">IF(ROUND(T214,0)&gt;0,T214,0)</f>
        <v>702.91695916369338</v>
      </c>
      <c r="Q215" s="8">
        <f t="shared" si="55"/>
        <v>16.498893480416445</v>
      </c>
      <c r="R215" s="8">
        <f t="shared" ref="R215:R262" si="69">P215*W215/12</f>
        <v>2.9288206631820555</v>
      </c>
      <c r="S215" s="8">
        <f t="shared" si="60"/>
        <v>13.57007281723439</v>
      </c>
      <c r="T215" s="8">
        <f t="shared" si="61"/>
        <v>689.34688634645897</v>
      </c>
      <c r="U215" s="9" t="e">
        <f t="shared" si="62"/>
        <v>#DIV/0!</v>
      </c>
      <c r="V215" s="7"/>
      <c r="W215" s="34">
        <f t="shared" ref="W215:W262" si="70">$P$14</f>
        <v>0.05</v>
      </c>
    </row>
    <row r="216" spans="1:23" x14ac:dyDescent="0.2">
      <c r="A216" s="21">
        <f t="shared" ref="A216:A262" si="71">DATE(YEAR(A215),MONTH(A215)+2,1-1)</f>
        <v>47422</v>
      </c>
      <c r="B216" s="19" t="str">
        <f t="shared" si="63"/>
        <v>A216</v>
      </c>
      <c r="C216" s="20">
        <v>195</v>
      </c>
      <c r="D216" s="8">
        <f t="shared" si="64"/>
        <v>0</v>
      </c>
      <c r="E216" s="8">
        <f t="shared" si="65"/>
        <v>0</v>
      </c>
      <c r="F216" s="8">
        <f t="shared" si="66"/>
        <v>0</v>
      </c>
      <c r="G216" s="8">
        <f t="shared" si="57"/>
        <v>0</v>
      </c>
      <c r="H216" s="8">
        <f t="shared" si="58"/>
        <v>0</v>
      </c>
      <c r="I216" s="9" t="e">
        <f t="shared" si="59"/>
        <v>#DIV/0!</v>
      </c>
      <c r="J216" s="7"/>
      <c r="K216" s="1">
        <f t="shared" si="56"/>
        <v>0</v>
      </c>
      <c r="M216" s="21">
        <f t="shared" ref="M216:M262" si="72">DATE(YEAR(M215),MONTH(M215)+2,1-1)</f>
        <v>47422</v>
      </c>
      <c r="N216" s="19" t="str">
        <f t="shared" si="67"/>
        <v>A216</v>
      </c>
      <c r="O216" s="20">
        <v>195</v>
      </c>
      <c r="P216" s="8">
        <f t="shared" si="68"/>
        <v>689.34688634645897</v>
      </c>
      <c r="Q216" s="8">
        <f t="shared" si="55"/>
        <v>16.498893480416442</v>
      </c>
      <c r="R216" s="8">
        <f t="shared" si="69"/>
        <v>2.8722786931102458</v>
      </c>
      <c r="S216" s="8">
        <f t="shared" si="60"/>
        <v>13.626614787306195</v>
      </c>
      <c r="T216" s="8">
        <f t="shared" si="61"/>
        <v>675.72027155915282</v>
      </c>
      <c r="U216" s="9" t="e">
        <f t="shared" si="62"/>
        <v>#DIV/0!</v>
      </c>
      <c r="V216" s="7"/>
      <c r="W216" s="34">
        <f t="shared" si="70"/>
        <v>0.05</v>
      </c>
    </row>
    <row r="217" spans="1:23" x14ac:dyDescent="0.2">
      <c r="A217" s="21">
        <f t="shared" si="71"/>
        <v>47452</v>
      </c>
      <c r="B217" s="19" t="str">
        <f t="shared" si="63"/>
        <v>A217</v>
      </c>
      <c r="C217" s="20">
        <v>196</v>
      </c>
      <c r="D217" s="8">
        <f t="shared" si="64"/>
        <v>0</v>
      </c>
      <c r="E217" s="8">
        <f t="shared" si="65"/>
        <v>0</v>
      </c>
      <c r="F217" s="8">
        <f t="shared" si="66"/>
        <v>0</v>
      </c>
      <c r="G217" s="8">
        <f t="shared" si="57"/>
        <v>0</v>
      </c>
      <c r="H217" s="8">
        <f t="shared" si="58"/>
        <v>0</v>
      </c>
      <c r="I217" s="9" t="e">
        <f t="shared" si="59"/>
        <v>#DIV/0!</v>
      </c>
      <c r="J217" s="7"/>
      <c r="K217" s="1">
        <f t="shared" si="56"/>
        <v>0</v>
      </c>
      <c r="M217" s="21">
        <f t="shared" si="72"/>
        <v>47452</v>
      </c>
      <c r="N217" s="19" t="str">
        <f t="shared" si="67"/>
        <v>A217</v>
      </c>
      <c r="O217" s="20">
        <v>196</v>
      </c>
      <c r="P217" s="8">
        <f t="shared" si="68"/>
        <v>675.72027155915282</v>
      </c>
      <c r="Q217" s="8">
        <f t="shared" si="55"/>
        <v>16.498893480416445</v>
      </c>
      <c r="R217" s="8">
        <f t="shared" si="69"/>
        <v>2.81550113149647</v>
      </c>
      <c r="S217" s="8">
        <f t="shared" si="60"/>
        <v>13.683392348919975</v>
      </c>
      <c r="T217" s="8">
        <f t="shared" si="61"/>
        <v>662.03687921023288</v>
      </c>
      <c r="U217" s="9" t="e">
        <f t="shared" si="62"/>
        <v>#DIV/0!</v>
      </c>
      <c r="V217" s="7"/>
      <c r="W217" s="34">
        <f t="shared" si="70"/>
        <v>0.05</v>
      </c>
    </row>
    <row r="218" spans="1:23" x14ac:dyDescent="0.2">
      <c r="A218" s="21">
        <f t="shared" si="71"/>
        <v>47483</v>
      </c>
      <c r="B218" s="19" t="str">
        <f t="shared" si="63"/>
        <v>A218</v>
      </c>
      <c r="C218" s="20">
        <v>197</v>
      </c>
      <c r="D218" s="8">
        <f t="shared" si="64"/>
        <v>0</v>
      </c>
      <c r="E218" s="8">
        <f t="shared" si="65"/>
        <v>0</v>
      </c>
      <c r="F218" s="8">
        <f t="shared" si="66"/>
        <v>0</v>
      </c>
      <c r="G218" s="8">
        <f t="shared" si="57"/>
        <v>0</v>
      </c>
      <c r="H218" s="8">
        <f t="shared" si="58"/>
        <v>0</v>
      </c>
      <c r="I218" s="9" t="e">
        <f t="shared" si="59"/>
        <v>#DIV/0!</v>
      </c>
      <c r="J218" s="7"/>
      <c r="K218" s="1">
        <f t="shared" si="56"/>
        <v>0</v>
      </c>
      <c r="M218" s="21">
        <f t="shared" si="72"/>
        <v>47483</v>
      </c>
      <c r="N218" s="19" t="str">
        <f t="shared" si="67"/>
        <v>A218</v>
      </c>
      <c r="O218" s="20">
        <v>197</v>
      </c>
      <c r="P218" s="8">
        <f t="shared" si="68"/>
        <v>662.03687921023288</v>
      </c>
      <c r="Q218" s="8">
        <f t="shared" si="55"/>
        <v>16.498893480416445</v>
      </c>
      <c r="R218" s="8">
        <f t="shared" si="69"/>
        <v>2.7584869967093035</v>
      </c>
      <c r="S218" s="8">
        <f t="shared" si="60"/>
        <v>13.740406483707142</v>
      </c>
      <c r="T218" s="8">
        <f t="shared" si="61"/>
        <v>648.29647272652574</v>
      </c>
      <c r="U218" s="9" t="e">
        <f t="shared" si="62"/>
        <v>#DIV/0!</v>
      </c>
      <c r="V218" s="7"/>
      <c r="W218" s="34">
        <f t="shared" si="70"/>
        <v>0.05</v>
      </c>
    </row>
    <row r="219" spans="1:23" x14ac:dyDescent="0.2">
      <c r="A219" s="21">
        <f t="shared" si="71"/>
        <v>47514</v>
      </c>
      <c r="B219" s="19" t="str">
        <f t="shared" si="63"/>
        <v>A219</v>
      </c>
      <c r="C219" s="20">
        <v>198</v>
      </c>
      <c r="D219" s="8">
        <f t="shared" si="64"/>
        <v>0</v>
      </c>
      <c r="E219" s="8">
        <f t="shared" si="65"/>
        <v>0</v>
      </c>
      <c r="F219" s="8">
        <f t="shared" si="66"/>
        <v>0</v>
      </c>
      <c r="G219" s="8">
        <f t="shared" si="57"/>
        <v>0</v>
      </c>
      <c r="H219" s="8">
        <f t="shared" si="58"/>
        <v>0</v>
      </c>
      <c r="I219" s="9" t="e">
        <f t="shared" si="59"/>
        <v>#DIV/0!</v>
      </c>
      <c r="J219" s="7"/>
      <c r="K219" s="1">
        <f t="shared" si="56"/>
        <v>0</v>
      </c>
      <c r="M219" s="21">
        <f t="shared" si="72"/>
        <v>47514</v>
      </c>
      <c r="N219" s="19" t="str">
        <f t="shared" si="67"/>
        <v>A219</v>
      </c>
      <c r="O219" s="20">
        <v>198</v>
      </c>
      <c r="P219" s="8">
        <f t="shared" si="68"/>
        <v>648.29647272652574</v>
      </c>
      <c r="Q219" s="8">
        <f t="shared" si="55"/>
        <v>16.498893480416445</v>
      </c>
      <c r="R219" s="8">
        <f t="shared" si="69"/>
        <v>2.7012353030271909</v>
      </c>
      <c r="S219" s="8">
        <f t="shared" si="60"/>
        <v>13.797658177389254</v>
      </c>
      <c r="T219" s="8">
        <f t="shared" si="61"/>
        <v>634.49881454913645</v>
      </c>
      <c r="U219" s="9" t="e">
        <f t="shared" si="62"/>
        <v>#DIV/0!</v>
      </c>
      <c r="V219" s="7"/>
      <c r="W219" s="34">
        <f t="shared" si="70"/>
        <v>0.05</v>
      </c>
    </row>
    <row r="220" spans="1:23" x14ac:dyDescent="0.2">
      <c r="A220" s="21">
        <f t="shared" si="71"/>
        <v>47542</v>
      </c>
      <c r="B220" s="19" t="str">
        <f t="shared" si="63"/>
        <v>A220</v>
      </c>
      <c r="C220" s="20">
        <v>199</v>
      </c>
      <c r="D220" s="8">
        <f t="shared" si="64"/>
        <v>0</v>
      </c>
      <c r="E220" s="8">
        <f t="shared" si="65"/>
        <v>0</v>
      </c>
      <c r="F220" s="8">
        <f t="shared" si="66"/>
        <v>0</v>
      </c>
      <c r="G220" s="8">
        <f t="shared" si="57"/>
        <v>0</v>
      </c>
      <c r="H220" s="8">
        <f t="shared" si="58"/>
        <v>0</v>
      </c>
      <c r="I220" s="9" t="e">
        <f t="shared" si="59"/>
        <v>#DIV/0!</v>
      </c>
      <c r="J220" s="7"/>
      <c r="K220" s="1">
        <f t="shared" si="56"/>
        <v>0</v>
      </c>
      <c r="M220" s="21">
        <f t="shared" si="72"/>
        <v>47542</v>
      </c>
      <c r="N220" s="19" t="str">
        <f t="shared" si="67"/>
        <v>A220</v>
      </c>
      <c r="O220" s="20">
        <v>199</v>
      </c>
      <c r="P220" s="8">
        <f t="shared" si="68"/>
        <v>634.49881454913645</v>
      </c>
      <c r="Q220" s="8">
        <f t="shared" si="55"/>
        <v>16.498893480416445</v>
      </c>
      <c r="R220" s="8">
        <f t="shared" si="69"/>
        <v>2.6437450606214021</v>
      </c>
      <c r="S220" s="8">
        <f t="shared" si="60"/>
        <v>13.855148419795043</v>
      </c>
      <c r="T220" s="8">
        <f t="shared" si="61"/>
        <v>620.64366612934145</v>
      </c>
      <c r="U220" s="9" t="e">
        <f t="shared" si="62"/>
        <v>#DIV/0!</v>
      </c>
      <c r="V220" s="7"/>
      <c r="W220" s="34">
        <f t="shared" si="70"/>
        <v>0.05</v>
      </c>
    </row>
    <row r="221" spans="1:23" x14ac:dyDescent="0.2">
      <c r="A221" s="21">
        <f t="shared" si="71"/>
        <v>47573</v>
      </c>
      <c r="B221" s="19" t="str">
        <f t="shared" si="63"/>
        <v>A221</v>
      </c>
      <c r="C221" s="20">
        <v>200</v>
      </c>
      <c r="D221" s="8">
        <f t="shared" si="64"/>
        <v>0</v>
      </c>
      <c r="E221" s="8">
        <f t="shared" si="65"/>
        <v>0</v>
      </c>
      <c r="F221" s="8">
        <f t="shared" si="66"/>
        <v>0</v>
      </c>
      <c r="G221" s="8">
        <f t="shared" si="57"/>
        <v>0</v>
      </c>
      <c r="H221" s="8">
        <f t="shared" si="58"/>
        <v>0</v>
      </c>
      <c r="I221" s="9" t="e">
        <f t="shared" si="59"/>
        <v>#DIV/0!</v>
      </c>
      <c r="J221" s="7"/>
      <c r="K221" s="1">
        <f t="shared" si="56"/>
        <v>0</v>
      </c>
      <c r="M221" s="21">
        <f t="shared" si="72"/>
        <v>47573</v>
      </c>
      <c r="N221" s="19" t="str">
        <f t="shared" si="67"/>
        <v>A221</v>
      </c>
      <c r="O221" s="20">
        <v>200</v>
      </c>
      <c r="P221" s="8">
        <f t="shared" si="68"/>
        <v>620.64366612934145</v>
      </c>
      <c r="Q221" s="8">
        <f t="shared" si="55"/>
        <v>16.498893480416445</v>
      </c>
      <c r="R221" s="8">
        <f t="shared" si="69"/>
        <v>2.586015275538923</v>
      </c>
      <c r="S221" s="8">
        <f t="shared" si="60"/>
        <v>13.912878204877522</v>
      </c>
      <c r="T221" s="8">
        <f t="shared" si="61"/>
        <v>606.73078792446393</v>
      </c>
      <c r="U221" s="9" t="e">
        <f t="shared" si="62"/>
        <v>#DIV/0!</v>
      </c>
      <c r="V221" s="7"/>
      <c r="W221" s="34">
        <f t="shared" si="70"/>
        <v>0.05</v>
      </c>
    </row>
    <row r="222" spans="1:23" x14ac:dyDescent="0.2">
      <c r="A222" s="21">
        <f t="shared" si="71"/>
        <v>47603</v>
      </c>
      <c r="B222" s="19" t="str">
        <f t="shared" si="63"/>
        <v>A222</v>
      </c>
      <c r="C222" s="20">
        <v>201</v>
      </c>
      <c r="D222" s="8">
        <f t="shared" si="64"/>
        <v>0</v>
      </c>
      <c r="E222" s="8">
        <f t="shared" si="65"/>
        <v>0</v>
      </c>
      <c r="F222" s="8">
        <f t="shared" si="66"/>
        <v>0</v>
      </c>
      <c r="G222" s="8">
        <f t="shared" si="57"/>
        <v>0</v>
      </c>
      <c r="H222" s="8">
        <f t="shared" si="58"/>
        <v>0</v>
      </c>
      <c r="I222" s="9" t="e">
        <f t="shared" si="59"/>
        <v>#DIV/0!</v>
      </c>
      <c r="J222" s="7"/>
      <c r="K222" s="1">
        <f t="shared" si="56"/>
        <v>0</v>
      </c>
      <c r="M222" s="21">
        <f t="shared" si="72"/>
        <v>47603</v>
      </c>
      <c r="N222" s="19" t="str">
        <f t="shared" si="67"/>
        <v>A222</v>
      </c>
      <c r="O222" s="20">
        <v>201</v>
      </c>
      <c r="P222" s="8">
        <f t="shared" si="68"/>
        <v>606.73078792446393</v>
      </c>
      <c r="Q222" s="8">
        <f t="shared" si="55"/>
        <v>16.498893480416449</v>
      </c>
      <c r="R222" s="8">
        <f t="shared" si="69"/>
        <v>2.5280449496852664</v>
      </c>
      <c r="S222" s="8">
        <f t="shared" si="60"/>
        <v>13.970848530731182</v>
      </c>
      <c r="T222" s="8">
        <f t="shared" si="61"/>
        <v>592.75993939373279</v>
      </c>
      <c r="U222" s="9" t="e">
        <f t="shared" si="62"/>
        <v>#DIV/0!</v>
      </c>
      <c r="V222" s="7"/>
      <c r="W222" s="34">
        <f t="shared" si="70"/>
        <v>0.05</v>
      </c>
    </row>
    <row r="223" spans="1:23" x14ac:dyDescent="0.2">
      <c r="A223" s="21">
        <f t="shared" si="71"/>
        <v>47634</v>
      </c>
      <c r="B223" s="19" t="str">
        <f t="shared" si="63"/>
        <v>A223</v>
      </c>
      <c r="C223" s="20">
        <v>202</v>
      </c>
      <c r="D223" s="8">
        <f t="shared" si="64"/>
        <v>0</v>
      </c>
      <c r="E223" s="8">
        <f t="shared" si="65"/>
        <v>0</v>
      </c>
      <c r="F223" s="8">
        <f t="shared" si="66"/>
        <v>0</v>
      </c>
      <c r="G223" s="8">
        <f t="shared" si="57"/>
        <v>0</v>
      </c>
      <c r="H223" s="8">
        <f t="shared" si="58"/>
        <v>0</v>
      </c>
      <c r="I223" s="9" t="e">
        <f t="shared" si="59"/>
        <v>#DIV/0!</v>
      </c>
      <c r="J223" s="7"/>
      <c r="K223" s="1">
        <f t="shared" si="56"/>
        <v>0</v>
      </c>
      <c r="M223" s="21">
        <f t="shared" si="72"/>
        <v>47634</v>
      </c>
      <c r="N223" s="19" t="str">
        <f t="shared" si="67"/>
        <v>A223</v>
      </c>
      <c r="O223" s="20">
        <v>202</v>
      </c>
      <c r="P223" s="8">
        <f t="shared" si="68"/>
        <v>592.75993939373279</v>
      </c>
      <c r="Q223" s="8">
        <f t="shared" si="55"/>
        <v>16.498893480416445</v>
      </c>
      <c r="R223" s="8">
        <f t="shared" si="69"/>
        <v>2.46983308080722</v>
      </c>
      <c r="S223" s="8">
        <f t="shared" si="60"/>
        <v>14.029060399609225</v>
      </c>
      <c r="T223" s="8">
        <f t="shared" si="61"/>
        <v>578.7308789941236</v>
      </c>
      <c r="U223" s="9" t="e">
        <f t="shared" si="62"/>
        <v>#DIV/0!</v>
      </c>
      <c r="V223" s="7"/>
      <c r="W223" s="34">
        <f t="shared" si="70"/>
        <v>0.05</v>
      </c>
    </row>
    <row r="224" spans="1:23" x14ac:dyDescent="0.2">
      <c r="A224" s="21">
        <f t="shared" si="71"/>
        <v>47664</v>
      </c>
      <c r="B224" s="19" t="str">
        <f t="shared" si="63"/>
        <v>A224</v>
      </c>
      <c r="C224" s="20">
        <v>203</v>
      </c>
      <c r="D224" s="8">
        <f t="shared" si="64"/>
        <v>0</v>
      </c>
      <c r="E224" s="8">
        <f t="shared" si="65"/>
        <v>0</v>
      </c>
      <c r="F224" s="8">
        <f t="shared" si="66"/>
        <v>0</v>
      </c>
      <c r="G224" s="8">
        <f t="shared" si="57"/>
        <v>0</v>
      </c>
      <c r="H224" s="8">
        <f t="shared" si="58"/>
        <v>0</v>
      </c>
      <c r="I224" s="9" t="e">
        <f t="shared" si="59"/>
        <v>#DIV/0!</v>
      </c>
      <c r="J224" s="7"/>
      <c r="K224" s="1">
        <f t="shared" si="56"/>
        <v>0</v>
      </c>
      <c r="M224" s="21">
        <f t="shared" si="72"/>
        <v>47664</v>
      </c>
      <c r="N224" s="19" t="str">
        <f t="shared" si="67"/>
        <v>A224</v>
      </c>
      <c r="O224" s="20">
        <v>203</v>
      </c>
      <c r="P224" s="8">
        <f t="shared" si="68"/>
        <v>578.7308789941236</v>
      </c>
      <c r="Q224" s="8">
        <f t="shared" si="55"/>
        <v>16.498893480416445</v>
      </c>
      <c r="R224" s="8">
        <f t="shared" si="69"/>
        <v>2.4113786624755149</v>
      </c>
      <c r="S224" s="8">
        <f t="shared" si="60"/>
        <v>14.08751481794093</v>
      </c>
      <c r="T224" s="8">
        <f t="shared" si="61"/>
        <v>564.64336417618267</v>
      </c>
      <c r="U224" s="9" t="e">
        <f t="shared" si="62"/>
        <v>#DIV/0!</v>
      </c>
      <c r="V224" s="7"/>
      <c r="W224" s="34">
        <f t="shared" si="70"/>
        <v>0.05</v>
      </c>
    </row>
    <row r="225" spans="1:23" x14ac:dyDescent="0.2">
      <c r="A225" s="21">
        <f t="shared" si="71"/>
        <v>47695</v>
      </c>
      <c r="B225" s="19" t="str">
        <f t="shared" si="63"/>
        <v>A225</v>
      </c>
      <c r="C225" s="20">
        <v>204</v>
      </c>
      <c r="D225" s="8">
        <f t="shared" si="64"/>
        <v>0</v>
      </c>
      <c r="E225" s="8">
        <f t="shared" si="65"/>
        <v>0</v>
      </c>
      <c r="F225" s="8">
        <f t="shared" si="66"/>
        <v>0</v>
      </c>
      <c r="G225" s="8">
        <f t="shared" si="57"/>
        <v>0</v>
      </c>
      <c r="H225" s="8">
        <f t="shared" si="58"/>
        <v>0</v>
      </c>
      <c r="I225" s="9" t="e">
        <f t="shared" si="59"/>
        <v>#DIV/0!</v>
      </c>
      <c r="J225" s="7"/>
      <c r="K225" s="1">
        <f t="shared" si="56"/>
        <v>0</v>
      </c>
      <c r="M225" s="21">
        <f t="shared" si="72"/>
        <v>47695</v>
      </c>
      <c r="N225" s="19" t="str">
        <f t="shared" si="67"/>
        <v>A225</v>
      </c>
      <c r="O225" s="20">
        <v>204</v>
      </c>
      <c r="P225" s="8">
        <f t="shared" si="68"/>
        <v>564.64336417618267</v>
      </c>
      <c r="Q225" s="8">
        <f t="shared" si="55"/>
        <v>16.498893480416449</v>
      </c>
      <c r="R225" s="8">
        <f t="shared" si="69"/>
        <v>2.3526806840674279</v>
      </c>
      <c r="S225" s="8">
        <f t="shared" si="60"/>
        <v>14.146212796349021</v>
      </c>
      <c r="T225" s="8">
        <f t="shared" si="61"/>
        <v>550.49715137983367</v>
      </c>
      <c r="U225" s="9" t="e">
        <f t="shared" si="62"/>
        <v>#DIV/0!</v>
      </c>
      <c r="V225" s="7"/>
      <c r="W225" s="34">
        <f t="shared" si="70"/>
        <v>0.05</v>
      </c>
    </row>
    <row r="226" spans="1:23" x14ac:dyDescent="0.2">
      <c r="A226" s="21">
        <f t="shared" si="71"/>
        <v>47726</v>
      </c>
      <c r="B226" s="19" t="str">
        <f t="shared" si="63"/>
        <v>A226</v>
      </c>
      <c r="C226" s="20">
        <v>205</v>
      </c>
      <c r="D226" s="8">
        <f t="shared" si="64"/>
        <v>0</v>
      </c>
      <c r="E226" s="8">
        <f t="shared" si="65"/>
        <v>0</v>
      </c>
      <c r="F226" s="8">
        <f t="shared" si="66"/>
        <v>0</v>
      </c>
      <c r="G226" s="8">
        <f t="shared" si="57"/>
        <v>0</v>
      </c>
      <c r="H226" s="8">
        <f t="shared" si="58"/>
        <v>0</v>
      </c>
      <c r="I226" s="9" t="e">
        <f t="shared" si="59"/>
        <v>#DIV/0!</v>
      </c>
      <c r="J226" s="7"/>
      <c r="K226" s="1">
        <f t="shared" si="56"/>
        <v>0</v>
      </c>
      <c r="M226" s="21">
        <f t="shared" si="72"/>
        <v>47726</v>
      </c>
      <c r="N226" s="19" t="str">
        <f t="shared" si="67"/>
        <v>A226</v>
      </c>
      <c r="O226" s="20">
        <v>205</v>
      </c>
      <c r="P226" s="8">
        <f t="shared" si="68"/>
        <v>550.49715137983367</v>
      </c>
      <c r="Q226" s="8">
        <f t="shared" si="55"/>
        <v>16.498893480416449</v>
      </c>
      <c r="R226" s="8">
        <f t="shared" si="69"/>
        <v>2.2937381307493072</v>
      </c>
      <c r="S226" s="8">
        <f t="shared" si="60"/>
        <v>14.205155349667141</v>
      </c>
      <c r="T226" s="8">
        <f t="shared" si="61"/>
        <v>536.2919960301665</v>
      </c>
      <c r="U226" s="9" t="e">
        <f t="shared" si="62"/>
        <v>#DIV/0!</v>
      </c>
      <c r="V226" s="7"/>
      <c r="W226" s="34">
        <f t="shared" si="70"/>
        <v>0.05</v>
      </c>
    </row>
    <row r="227" spans="1:23" x14ac:dyDescent="0.2">
      <c r="A227" s="21">
        <f t="shared" si="71"/>
        <v>47756</v>
      </c>
      <c r="B227" s="19" t="str">
        <f t="shared" si="63"/>
        <v>A227</v>
      </c>
      <c r="C227" s="20">
        <v>206</v>
      </c>
      <c r="D227" s="8">
        <f t="shared" si="64"/>
        <v>0</v>
      </c>
      <c r="E227" s="8">
        <f t="shared" si="65"/>
        <v>0</v>
      </c>
      <c r="F227" s="8">
        <f t="shared" si="66"/>
        <v>0</v>
      </c>
      <c r="G227" s="8">
        <f t="shared" si="57"/>
        <v>0</v>
      </c>
      <c r="H227" s="8">
        <f t="shared" si="58"/>
        <v>0</v>
      </c>
      <c r="I227" s="9" t="e">
        <f t="shared" si="59"/>
        <v>#DIV/0!</v>
      </c>
      <c r="J227" s="7"/>
      <c r="K227" s="1">
        <f t="shared" si="56"/>
        <v>0</v>
      </c>
      <c r="M227" s="21">
        <f t="shared" si="72"/>
        <v>47756</v>
      </c>
      <c r="N227" s="19" t="str">
        <f t="shared" si="67"/>
        <v>A227</v>
      </c>
      <c r="O227" s="20">
        <v>206</v>
      </c>
      <c r="P227" s="8">
        <f t="shared" si="68"/>
        <v>536.2919960301665</v>
      </c>
      <c r="Q227" s="8">
        <f t="shared" si="55"/>
        <v>16.498893480416449</v>
      </c>
      <c r="R227" s="8">
        <f t="shared" si="69"/>
        <v>2.234549983459027</v>
      </c>
      <c r="S227" s="8">
        <f t="shared" si="60"/>
        <v>14.264343496957421</v>
      </c>
      <c r="T227" s="8">
        <f t="shared" si="61"/>
        <v>522.02765253320911</v>
      </c>
      <c r="U227" s="9" t="e">
        <f t="shared" si="62"/>
        <v>#DIV/0!</v>
      </c>
      <c r="V227" s="7"/>
      <c r="W227" s="34">
        <f t="shared" si="70"/>
        <v>0.05</v>
      </c>
    </row>
    <row r="228" spans="1:23" x14ac:dyDescent="0.2">
      <c r="A228" s="21">
        <f t="shared" si="71"/>
        <v>47787</v>
      </c>
      <c r="B228" s="19" t="str">
        <f t="shared" si="63"/>
        <v>A228</v>
      </c>
      <c r="C228" s="20">
        <v>207</v>
      </c>
      <c r="D228" s="8">
        <f t="shared" si="64"/>
        <v>0</v>
      </c>
      <c r="E228" s="8">
        <f t="shared" si="65"/>
        <v>0</v>
      </c>
      <c r="F228" s="8">
        <f t="shared" si="66"/>
        <v>0</v>
      </c>
      <c r="G228" s="8">
        <f t="shared" si="57"/>
        <v>0</v>
      </c>
      <c r="H228" s="8">
        <f t="shared" si="58"/>
        <v>0</v>
      </c>
      <c r="I228" s="9" t="e">
        <f t="shared" si="59"/>
        <v>#DIV/0!</v>
      </c>
      <c r="J228" s="7"/>
      <c r="K228" s="1">
        <f t="shared" si="56"/>
        <v>0</v>
      </c>
      <c r="M228" s="21">
        <f t="shared" si="72"/>
        <v>47787</v>
      </c>
      <c r="N228" s="19" t="str">
        <f t="shared" si="67"/>
        <v>A228</v>
      </c>
      <c r="O228" s="20">
        <v>207</v>
      </c>
      <c r="P228" s="8">
        <f t="shared" si="68"/>
        <v>522.02765253320911</v>
      </c>
      <c r="Q228" s="8">
        <f t="shared" si="55"/>
        <v>16.498893480416445</v>
      </c>
      <c r="R228" s="8">
        <f t="shared" si="69"/>
        <v>2.1751152188883713</v>
      </c>
      <c r="S228" s="8">
        <f t="shared" si="60"/>
        <v>14.323778261528073</v>
      </c>
      <c r="T228" s="8">
        <f t="shared" si="61"/>
        <v>507.70387427168106</v>
      </c>
      <c r="U228" s="9" t="e">
        <f t="shared" si="62"/>
        <v>#DIV/0!</v>
      </c>
      <c r="V228" s="7"/>
      <c r="W228" s="34">
        <f t="shared" si="70"/>
        <v>0.05</v>
      </c>
    </row>
    <row r="229" spans="1:23" x14ac:dyDescent="0.2">
      <c r="A229" s="21">
        <f t="shared" si="71"/>
        <v>47817</v>
      </c>
      <c r="B229" s="19" t="str">
        <f t="shared" si="63"/>
        <v>A229</v>
      </c>
      <c r="C229" s="20">
        <v>208</v>
      </c>
      <c r="D229" s="8">
        <f t="shared" si="64"/>
        <v>0</v>
      </c>
      <c r="E229" s="8">
        <f t="shared" si="65"/>
        <v>0</v>
      </c>
      <c r="F229" s="8">
        <f t="shared" si="66"/>
        <v>0</v>
      </c>
      <c r="G229" s="8">
        <f t="shared" si="57"/>
        <v>0</v>
      </c>
      <c r="H229" s="8">
        <f t="shared" si="58"/>
        <v>0</v>
      </c>
      <c r="I229" s="9" t="e">
        <f t="shared" si="59"/>
        <v>#DIV/0!</v>
      </c>
      <c r="J229" s="7"/>
      <c r="K229" s="1">
        <f t="shared" si="56"/>
        <v>0</v>
      </c>
      <c r="M229" s="21">
        <f t="shared" si="72"/>
        <v>47817</v>
      </c>
      <c r="N229" s="19" t="str">
        <f t="shared" si="67"/>
        <v>A229</v>
      </c>
      <c r="O229" s="20">
        <v>208</v>
      </c>
      <c r="P229" s="8">
        <f t="shared" si="68"/>
        <v>507.70387427168106</v>
      </c>
      <c r="Q229" s="8">
        <f t="shared" si="55"/>
        <v>16.498893480416452</v>
      </c>
      <c r="R229" s="8">
        <f t="shared" si="69"/>
        <v>2.1154328094653381</v>
      </c>
      <c r="S229" s="8">
        <f t="shared" si="60"/>
        <v>14.383460670951115</v>
      </c>
      <c r="T229" s="8">
        <f t="shared" si="61"/>
        <v>493.32041360072992</v>
      </c>
      <c r="U229" s="9" t="e">
        <f t="shared" si="62"/>
        <v>#DIV/0!</v>
      </c>
      <c r="V229" s="7"/>
      <c r="W229" s="34">
        <f t="shared" si="70"/>
        <v>0.05</v>
      </c>
    </row>
    <row r="230" spans="1:23" x14ac:dyDescent="0.2">
      <c r="A230" s="21">
        <f t="shared" si="71"/>
        <v>47848</v>
      </c>
      <c r="B230" s="19" t="str">
        <f t="shared" si="63"/>
        <v>A230</v>
      </c>
      <c r="C230" s="20">
        <v>209</v>
      </c>
      <c r="D230" s="8">
        <f t="shared" si="64"/>
        <v>0</v>
      </c>
      <c r="E230" s="8">
        <f t="shared" si="65"/>
        <v>0</v>
      </c>
      <c r="F230" s="8">
        <f t="shared" si="66"/>
        <v>0</v>
      </c>
      <c r="G230" s="8">
        <f t="shared" si="57"/>
        <v>0</v>
      </c>
      <c r="H230" s="8">
        <f t="shared" si="58"/>
        <v>0</v>
      </c>
      <c r="I230" s="9" t="e">
        <f t="shared" si="59"/>
        <v>#DIV/0!</v>
      </c>
      <c r="J230" s="7"/>
      <c r="K230" s="1">
        <f t="shared" si="56"/>
        <v>0</v>
      </c>
      <c r="M230" s="21">
        <f t="shared" si="72"/>
        <v>47848</v>
      </c>
      <c r="N230" s="19" t="str">
        <f t="shared" si="67"/>
        <v>A230</v>
      </c>
      <c r="O230" s="20">
        <v>209</v>
      </c>
      <c r="P230" s="8">
        <f t="shared" si="68"/>
        <v>493.32041360072992</v>
      </c>
      <c r="Q230" s="8">
        <f t="shared" si="55"/>
        <v>16.498893480416449</v>
      </c>
      <c r="R230" s="8">
        <f t="shared" si="69"/>
        <v>2.0555017233363748</v>
      </c>
      <c r="S230" s="8">
        <f t="shared" si="60"/>
        <v>14.443391757080073</v>
      </c>
      <c r="T230" s="8">
        <f t="shared" si="61"/>
        <v>478.87702184364986</v>
      </c>
      <c r="U230" s="9" t="e">
        <f t="shared" si="62"/>
        <v>#DIV/0!</v>
      </c>
      <c r="V230" s="7"/>
      <c r="W230" s="34">
        <f t="shared" si="70"/>
        <v>0.05</v>
      </c>
    </row>
    <row r="231" spans="1:23" x14ac:dyDescent="0.2">
      <c r="A231" s="21">
        <f t="shared" si="71"/>
        <v>47879</v>
      </c>
      <c r="B231" s="19" t="str">
        <f t="shared" si="63"/>
        <v>A231</v>
      </c>
      <c r="C231" s="20">
        <v>210</v>
      </c>
      <c r="D231" s="8">
        <f t="shared" si="64"/>
        <v>0</v>
      </c>
      <c r="E231" s="8">
        <f t="shared" si="65"/>
        <v>0</v>
      </c>
      <c r="F231" s="8">
        <f t="shared" si="66"/>
        <v>0</v>
      </c>
      <c r="G231" s="8">
        <f t="shared" si="57"/>
        <v>0</v>
      </c>
      <c r="H231" s="8">
        <f t="shared" si="58"/>
        <v>0</v>
      </c>
      <c r="I231" s="9" t="e">
        <f t="shared" si="59"/>
        <v>#DIV/0!</v>
      </c>
      <c r="J231" s="7"/>
      <c r="K231" s="1">
        <f t="shared" si="56"/>
        <v>0</v>
      </c>
      <c r="M231" s="21">
        <f t="shared" si="72"/>
        <v>47879</v>
      </c>
      <c r="N231" s="19" t="str">
        <f t="shared" si="67"/>
        <v>A231</v>
      </c>
      <c r="O231" s="20">
        <v>210</v>
      </c>
      <c r="P231" s="8">
        <f t="shared" si="68"/>
        <v>478.87702184364986</v>
      </c>
      <c r="Q231" s="8">
        <f t="shared" si="55"/>
        <v>16.498893480416445</v>
      </c>
      <c r="R231" s="8">
        <f t="shared" si="69"/>
        <v>1.9953209243485412</v>
      </c>
      <c r="S231" s="8">
        <f t="shared" si="60"/>
        <v>14.503572556067905</v>
      </c>
      <c r="T231" s="8">
        <f t="shared" si="61"/>
        <v>464.37344928758193</v>
      </c>
      <c r="U231" s="9" t="e">
        <f t="shared" si="62"/>
        <v>#DIV/0!</v>
      </c>
      <c r="V231" s="7"/>
      <c r="W231" s="34">
        <f t="shared" si="70"/>
        <v>0.05</v>
      </c>
    </row>
    <row r="232" spans="1:23" x14ac:dyDescent="0.2">
      <c r="A232" s="21">
        <f t="shared" si="71"/>
        <v>47907</v>
      </c>
      <c r="B232" s="19" t="str">
        <f t="shared" si="63"/>
        <v>A232</v>
      </c>
      <c r="C232" s="20">
        <v>211</v>
      </c>
      <c r="D232" s="8">
        <f t="shared" si="64"/>
        <v>0</v>
      </c>
      <c r="E232" s="8">
        <f t="shared" si="65"/>
        <v>0</v>
      </c>
      <c r="F232" s="8">
        <f t="shared" si="66"/>
        <v>0</v>
      </c>
      <c r="G232" s="8">
        <f t="shared" si="57"/>
        <v>0</v>
      </c>
      <c r="H232" s="8">
        <f t="shared" si="58"/>
        <v>0</v>
      </c>
      <c r="I232" s="9" t="e">
        <f t="shared" si="59"/>
        <v>#DIV/0!</v>
      </c>
      <c r="J232" s="7"/>
      <c r="K232" s="1">
        <f t="shared" si="56"/>
        <v>0</v>
      </c>
      <c r="M232" s="21">
        <f t="shared" si="72"/>
        <v>47907</v>
      </c>
      <c r="N232" s="19" t="str">
        <f t="shared" si="67"/>
        <v>A232</v>
      </c>
      <c r="O232" s="20">
        <v>211</v>
      </c>
      <c r="P232" s="8">
        <f t="shared" si="68"/>
        <v>464.37344928758193</v>
      </c>
      <c r="Q232" s="8">
        <f t="shared" si="55"/>
        <v>16.498893480416449</v>
      </c>
      <c r="R232" s="8">
        <f t="shared" si="69"/>
        <v>1.9348893720315914</v>
      </c>
      <c r="S232" s="8">
        <f t="shared" si="60"/>
        <v>14.564004108384857</v>
      </c>
      <c r="T232" s="8">
        <f t="shared" si="61"/>
        <v>449.8094451791971</v>
      </c>
      <c r="U232" s="9" t="e">
        <f t="shared" si="62"/>
        <v>#DIV/0!</v>
      </c>
      <c r="V232" s="7"/>
      <c r="W232" s="34">
        <f t="shared" si="70"/>
        <v>0.05</v>
      </c>
    </row>
    <row r="233" spans="1:23" x14ac:dyDescent="0.2">
      <c r="A233" s="21">
        <f t="shared" si="71"/>
        <v>47938</v>
      </c>
      <c r="B233" s="19" t="str">
        <f t="shared" si="63"/>
        <v>A233</v>
      </c>
      <c r="C233" s="20">
        <v>212</v>
      </c>
      <c r="D233" s="8">
        <f t="shared" si="64"/>
        <v>0</v>
      </c>
      <c r="E233" s="8">
        <f t="shared" si="65"/>
        <v>0</v>
      </c>
      <c r="F233" s="8">
        <f t="shared" si="66"/>
        <v>0</v>
      </c>
      <c r="G233" s="8">
        <f t="shared" si="57"/>
        <v>0</v>
      </c>
      <c r="H233" s="8">
        <f t="shared" si="58"/>
        <v>0</v>
      </c>
      <c r="I233" s="9" t="e">
        <f t="shared" si="59"/>
        <v>#DIV/0!</v>
      </c>
      <c r="J233" s="7"/>
      <c r="K233" s="1">
        <f t="shared" si="56"/>
        <v>0</v>
      </c>
      <c r="M233" s="21">
        <f t="shared" si="72"/>
        <v>47938</v>
      </c>
      <c r="N233" s="19" t="str">
        <f t="shared" si="67"/>
        <v>A233</v>
      </c>
      <c r="O233" s="20">
        <v>212</v>
      </c>
      <c r="P233" s="8">
        <f t="shared" si="68"/>
        <v>449.8094451791971</v>
      </c>
      <c r="Q233" s="8">
        <f t="shared" si="55"/>
        <v>16.498893480416449</v>
      </c>
      <c r="R233" s="8">
        <f t="shared" si="69"/>
        <v>1.8742060215799878</v>
      </c>
      <c r="S233" s="8">
        <f t="shared" si="60"/>
        <v>14.62468745883646</v>
      </c>
      <c r="T233" s="8">
        <f t="shared" si="61"/>
        <v>435.18475772036066</v>
      </c>
      <c r="U233" s="9" t="e">
        <f t="shared" si="62"/>
        <v>#DIV/0!</v>
      </c>
      <c r="V233" s="7"/>
      <c r="W233" s="34">
        <f t="shared" si="70"/>
        <v>0.05</v>
      </c>
    </row>
    <row r="234" spans="1:23" x14ac:dyDescent="0.2">
      <c r="A234" s="21">
        <f t="shared" si="71"/>
        <v>47968</v>
      </c>
      <c r="B234" s="19" t="str">
        <f t="shared" si="63"/>
        <v>A234</v>
      </c>
      <c r="C234" s="20">
        <v>213</v>
      </c>
      <c r="D234" s="8">
        <f t="shared" si="64"/>
        <v>0</v>
      </c>
      <c r="E234" s="8">
        <f t="shared" si="65"/>
        <v>0</v>
      </c>
      <c r="F234" s="8">
        <f t="shared" si="66"/>
        <v>0</v>
      </c>
      <c r="G234" s="8">
        <f t="shared" si="57"/>
        <v>0</v>
      </c>
      <c r="H234" s="8">
        <f t="shared" si="58"/>
        <v>0</v>
      </c>
      <c r="I234" s="9" t="e">
        <f t="shared" si="59"/>
        <v>#DIV/0!</v>
      </c>
      <c r="J234" s="7"/>
      <c r="K234" s="1">
        <f t="shared" si="56"/>
        <v>0</v>
      </c>
      <c r="M234" s="21">
        <f t="shared" si="72"/>
        <v>47968</v>
      </c>
      <c r="N234" s="19" t="str">
        <f t="shared" si="67"/>
        <v>A234</v>
      </c>
      <c r="O234" s="20">
        <v>213</v>
      </c>
      <c r="P234" s="8">
        <f t="shared" si="68"/>
        <v>435.18475772036066</v>
      </c>
      <c r="Q234" s="8">
        <f t="shared" si="55"/>
        <v>16.498893480416449</v>
      </c>
      <c r="R234" s="8">
        <f t="shared" si="69"/>
        <v>1.8132698238348361</v>
      </c>
      <c r="S234" s="8">
        <f t="shared" si="60"/>
        <v>14.685623656581612</v>
      </c>
      <c r="T234" s="8">
        <f t="shared" si="61"/>
        <v>420.49913406377902</v>
      </c>
      <c r="U234" s="9" t="e">
        <f t="shared" si="62"/>
        <v>#DIV/0!</v>
      </c>
      <c r="V234" s="7"/>
      <c r="W234" s="34">
        <f t="shared" si="70"/>
        <v>0.05</v>
      </c>
    </row>
    <row r="235" spans="1:23" x14ac:dyDescent="0.2">
      <c r="A235" s="21">
        <f t="shared" si="71"/>
        <v>47999</v>
      </c>
      <c r="B235" s="19" t="str">
        <f t="shared" si="63"/>
        <v>A235</v>
      </c>
      <c r="C235" s="20">
        <v>214</v>
      </c>
      <c r="D235" s="8">
        <f t="shared" si="64"/>
        <v>0</v>
      </c>
      <c r="E235" s="8">
        <f t="shared" si="65"/>
        <v>0</v>
      </c>
      <c r="F235" s="8">
        <f t="shared" si="66"/>
        <v>0</v>
      </c>
      <c r="G235" s="8">
        <f t="shared" si="57"/>
        <v>0</v>
      </c>
      <c r="H235" s="8">
        <f t="shared" si="58"/>
        <v>0</v>
      </c>
      <c r="I235" s="9" t="e">
        <f t="shared" si="59"/>
        <v>#DIV/0!</v>
      </c>
      <c r="J235" s="7"/>
      <c r="K235" s="1">
        <f t="shared" si="56"/>
        <v>0</v>
      </c>
      <c r="M235" s="21">
        <f t="shared" si="72"/>
        <v>47999</v>
      </c>
      <c r="N235" s="19" t="str">
        <f t="shared" si="67"/>
        <v>A235</v>
      </c>
      <c r="O235" s="20">
        <v>214</v>
      </c>
      <c r="P235" s="8">
        <f t="shared" si="68"/>
        <v>420.49913406377902</v>
      </c>
      <c r="Q235" s="8">
        <f t="shared" si="55"/>
        <v>16.498893480416449</v>
      </c>
      <c r="R235" s="8">
        <f t="shared" si="69"/>
        <v>1.7520797252657461</v>
      </c>
      <c r="S235" s="8">
        <f t="shared" si="60"/>
        <v>14.746813755150702</v>
      </c>
      <c r="T235" s="8">
        <f t="shared" si="61"/>
        <v>405.75232030862833</v>
      </c>
      <c r="U235" s="9" t="e">
        <f t="shared" si="62"/>
        <v>#DIV/0!</v>
      </c>
      <c r="V235" s="7"/>
      <c r="W235" s="34">
        <f t="shared" si="70"/>
        <v>0.05</v>
      </c>
    </row>
    <row r="236" spans="1:23" x14ac:dyDescent="0.2">
      <c r="A236" s="21">
        <f t="shared" si="71"/>
        <v>48029</v>
      </c>
      <c r="B236" s="19" t="str">
        <f t="shared" si="63"/>
        <v>A236</v>
      </c>
      <c r="C236" s="20">
        <v>215</v>
      </c>
      <c r="D236" s="8">
        <f t="shared" si="64"/>
        <v>0</v>
      </c>
      <c r="E236" s="8">
        <f t="shared" si="65"/>
        <v>0</v>
      </c>
      <c r="F236" s="8">
        <f t="shared" si="66"/>
        <v>0</v>
      </c>
      <c r="G236" s="8">
        <f t="shared" si="57"/>
        <v>0</v>
      </c>
      <c r="H236" s="8">
        <f t="shared" si="58"/>
        <v>0</v>
      </c>
      <c r="I236" s="9" t="e">
        <f t="shared" si="59"/>
        <v>#DIV/0!</v>
      </c>
      <c r="J236" s="7"/>
      <c r="K236" s="1">
        <f t="shared" si="56"/>
        <v>0</v>
      </c>
      <c r="M236" s="21">
        <f t="shared" si="72"/>
        <v>48029</v>
      </c>
      <c r="N236" s="19" t="str">
        <f t="shared" si="67"/>
        <v>A236</v>
      </c>
      <c r="O236" s="20">
        <v>215</v>
      </c>
      <c r="P236" s="8">
        <f t="shared" si="68"/>
        <v>405.75232030862833</v>
      </c>
      <c r="Q236" s="8">
        <f t="shared" si="55"/>
        <v>16.498893480416449</v>
      </c>
      <c r="R236" s="8">
        <f t="shared" si="69"/>
        <v>1.6906346679526181</v>
      </c>
      <c r="S236" s="8">
        <f t="shared" si="60"/>
        <v>14.80825881246383</v>
      </c>
      <c r="T236" s="8">
        <f t="shared" si="61"/>
        <v>390.94406149616452</v>
      </c>
      <c r="U236" s="9" t="e">
        <f t="shared" si="62"/>
        <v>#DIV/0!</v>
      </c>
      <c r="V236" s="7"/>
      <c r="W236" s="34">
        <f t="shared" si="70"/>
        <v>0.05</v>
      </c>
    </row>
    <row r="237" spans="1:23" x14ac:dyDescent="0.2">
      <c r="A237" s="21">
        <f t="shared" si="71"/>
        <v>48060</v>
      </c>
      <c r="B237" s="19" t="str">
        <f t="shared" si="63"/>
        <v>A237</v>
      </c>
      <c r="C237" s="20">
        <v>216</v>
      </c>
      <c r="D237" s="8">
        <f t="shared" si="64"/>
        <v>0</v>
      </c>
      <c r="E237" s="8">
        <f t="shared" si="65"/>
        <v>0</v>
      </c>
      <c r="F237" s="8">
        <f t="shared" si="66"/>
        <v>0</v>
      </c>
      <c r="G237" s="8">
        <f t="shared" si="57"/>
        <v>0</v>
      </c>
      <c r="H237" s="8">
        <f t="shared" si="58"/>
        <v>0</v>
      </c>
      <c r="I237" s="9" t="e">
        <f t="shared" si="59"/>
        <v>#DIV/0!</v>
      </c>
      <c r="J237" s="7"/>
      <c r="K237" s="1">
        <f t="shared" si="56"/>
        <v>0</v>
      </c>
      <c r="M237" s="21">
        <f t="shared" si="72"/>
        <v>48060</v>
      </c>
      <c r="N237" s="19" t="str">
        <f t="shared" si="67"/>
        <v>A237</v>
      </c>
      <c r="O237" s="20">
        <v>216</v>
      </c>
      <c r="P237" s="8">
        <f t="shared" si="68"/>
        <v>390.94406149616452</v>
      </c>
      <c r="Q237" s="8">
        <f t="shared" si="55"/>
        <v>16.498893480416445</v>
      </c>
      <c r="R237" s="8">
        <f t="shared" si="69"/>
        <v>1.6289335895673522</v>
      </c>
      <c r="S237" s="8">
        <f t="shared" si="60"/>
        <v>14.869959890849092</v>
      </c>
      <c r="T237" s="8">
        <f t="shared" si="61"/>
        <v>376.07410160531543</v>
      </c>
      <c r="U237" s="9" t="e">
        <f t="shared" si="62"/>
        <v>#DIV/0!</v>
      </c>
      <c r="V237" s="7"/>
      <c r="W237" s="34">
        <f t="shared" si="70"/>
        <v>0.05</v>
      </c>
    </row>
    <row r="238" spans="1:23" x14ac:dyDescent="0.2">
      <c r="A238" s="21">
        <f t="shared" si="71"/>
        <v>48091</v>
      </c>
      <c r="B238" s="19" t="str">
        <f t="shared" si="63"/>
        <v>A238</v>
      </c>
      <c r="C238" s="20">
        <v>217</v>
      </c>
      <c r="D238" s="8">
        <f t="shared" si="64"/>
        <v>0</v>
      </c>
      <c r="E238" s="8">
        <f t="shared" si="65"/>
        <v>0</v>
      </c>
      <c r="F238" s="8">
        <f t="shared" si="66"/>
        <v>0</v>
      </c>
      <c r="G238" s="8">
        <f t="shared" si="57"/>
        <v>0</v>
      </c>
      <c r="H238" s="8">
        <f t="shared" si="58"/>
        <v>0</v>
      </c>
      <c r="I238" s="9" t="e">
        <f t="shared" si="59"/>
        <v>#DIV/0!</v>
      </c>
      <c r="J238" s="7"/>
      <c r="K238" s="1">
        <f t="shared" si="56"/>
        <v>0</v>
      </c>
      <c r="M238" s="21">
        <f t="shared" si="72"/>
        <v>48091</v>
      </c>
      <c r="N238" s="19" t="str">
        <f t="shared" si="67"/>
        <v>A238</v>
      </c>
      <c r="O238" s="20">
        <v>217</v>
      </c>
      <c r="P238" s="8">
        <f t="shared" si="68"/>
        <v>376.07410160531543</v>
      </c>
      <c r="Q238" s="8">
        <f t="shared" si="55"/>
        <v>16.498893480416449</v>
      </c>
      <c r="R238" s="8">
        <f t="shared" si="69"/>
        <v>1.5669754233554809</v>
      </c>
      <c r="S238" s="8">
        <f t="shared" si="60"/>
        <v>14.931918057060967</v>
      </c>
      <c r="T238" s="8">
        <f t="shared" si="61"/>
        <v>361.14218354825448</v>
      </c>
      <c r="U238" s="9" t="e">
        <f t="shared" si="62"/>
        <v>#DIV/0!</v>
      </c>
      <c r="V238" s="7"/>
      <c r="W238" s="34">
        <f t="shared" si="70"/>
        <v>0.05</v>
      </c>
    </row>
    <row r="239" spans="1:23" x14ac:dyDescent="0.2">
      <c r="A239" s="21">
        <f t="shared" si="71"/>
        <v>48121</v>
      </c>
      <c r="B239" s="19" t="str">
        <f t="shared" si="63"/>
        <v>A239</v>
      </c>
      <c r="C239" s="20">
        <v>218</v>
      </c>
      <c r="D239" s="8">
        <f t="shared" si="64"/>
        <v>0</v>
      </c>
      <c r="E239" s="8">
        <f t="shared" si="65"/>
        <v>0</v>
      </c>
      <c r="F239" s="8">
        <f t="shared" si="66"/>
        <v>0</v>
      </c>
      <c r="G239" s="8">
        <f t="shared" si="57"/>
        <v>0</v>
      </c>
      <c r="H239" s="8">
        <f t="shared" si="58"/>
        <v>0</v>
      </c>
      <c r="I239" s="9" t="e">
        <f t="shared" si="59"/>
        <v>#DIV/0!</v>
      </c>
      <c r="J239" s="7"/>
      <c r="K239" s="1">
        <f t="shared" si="56"/>
        <v>0</v>
      </c>
      <c r="M239" s="21">
        <f t="shared" si="72"/>
        <v>48121</v>
      </c>
      <c r="N239" s="19" t="str">
        <f t="shared" si="67"/>
        <v>A239</v>
      </c>
      <c r="O239" s="20">
        <v>218</v>
      </c>
      <c r="P239" s="8">
        <f t="shared" si="68"/>
        <v>361.14218354825448</v>
      </c>
      <c r="Q239" s="8">
        <f t="shared" si="55"/>
        <v>16.498893480416449</v>
      </c>
      <c r="R239" s="8">
        <f t="shared" si="69"/>
        <v>1.504759098117727</v>
      </c>
      <c r="S239" s="8">
        <f t="shared" si="60"/>
        <v>14.994134382298721</v>
      </c>
      <c r="T239" s="8">
        <f t="shared" si="61"/>
        <v>346.14804916595574</v>
      </c>
      <c r="U239" s="9" t="e">
        <f t="shared" si="62"/>
        <v>#DIV/0!</v>
      </c>
      <c r="V239" s="7"/>
      <c r="W239" s="34">
        <f t="shared" si="70"/>
        <v>0.05</v>
      </c>
    </row>
    <row r="240" spans="1:23" x14ac:dyDescent="0.2">
      <c r="A240" s="21">
        <f t="shared" si="71"/>
        <v>48152</v>
      </c>
      <c r="B240" s="19" t="str">
        <f t="shared" si="63"/>
        <v>A240</v>
      </c>
      <c r="C240" s="20">
        <v>219</v>
      </c>
      <c r="D240" s="8">
        <f t="shared" si="64"/>
        <v>0</v>
      </c>
      <c r="E240" s="8">
        <f t="shared" si="65"/>
        <v>0</v>
      </c>
      <c r="F240" s="8">
        <f t="shared" si="66"/>
        <v>0</v>
      </c>
      <c r="G240" s="8">
        <f t="shared" si="57"/>
        <v>0</v>
      </c>
      <c r="H240" s="8">
        <f t="shared" si="58"/>
        <v>0</v>
      </c>
      <c r="I240" s="9" t="e">
        <f t="shared" si="59"/>
        <v>#DIV/0!</v>
      </c>
      <c r="J240" s="7"/>
      <c r="K240" s="1">
        <f t="shared" si="56"/>
        <v>0</v>
      </c>
      <c r="M240" s="21">
        <f t="shared" si="72"/>
        <v>48152</v>
      </c>
      <c r="N240" s="19" t="str">
        <f t="shared" si="67"/>
        <v>A240</v>
      </c>
      <c r="O240" s="20">
        <v>219</v>
      </c>
      <c r="P240" s="8">
        <f t="shared" si="68"/>
        <v>346.14804916595574</v>
      </c>
      <c r="Q240" s="8">
        <f t="shared" si="55"/>
        <v>16.498893480416449</v>
      </c>
      <c r="R240" s="8">
        <f t="shared" si="69"/>
        <v>1.4422835381914823</v>
      </c>
      <c r="S240" s="8">
        <f t="shared" si="60"/>
        <v>15.056609942224966</v>
      </c>
      <c r="T240" s="8">
        <f t="shared" si="61"/>
        <v>331.09143922373079</v>
      </c>
      <c r="U240" s="9" t="e">
        <f t="shared" si="62"/>
        <v>#DIV/0!</v>
      </c>
      <c r="V240" s="7"/>
      <c r="W240" s="34">
        <f t="shared" si="70"/>
        <v>0.05</v>
      </c>
    </row>
    <row r="241" spans="1:23" x14ac:dyDescent="0.2">
      <c r="A241" s="21">
        <f t="shared" si="71"/>
        <v>48182</v>
      </c>
      <c r="B241" s="19" t="str">
        <f t="shared" si="63"/>
        <v>A241</v>
      </c>
      <c r="C241" s="20">
        <v>220</v>
      </c>
      <c r="D241" s="8">
        <f t="shared" si="64"/>
        <v>0</v>
      </c>
      <c r="E241" s="8">
        <f t="shared" si="65"/>
        <v>0</v>
      </c>
      <c r="F241" s="8">
        <f t="shared" si="66"/>
        <v>0</v>
      </c>
      <c r="G241" s="8">
        <f t="shared" si="57"/>
        <v>0</v>
      </c>
      <c r="H241" s="8">
        <f t="shared" si="58"/>
        <v>0</v>
      </c>
      <c r="I241" s="9" t="e">
        <f t="shared" si="59"/>
        <v>#DIV/0!</v>
      </c>
      <c r="J241" s="7"/>
      <c r="K241" s="1">
        <f t="shared" si="56"/>
        <v>0</v>
      </c>
      <c r="M241" s="21">
        <f t="shared" si="72"/>
        <v>48182</v>
      </c>
      <c r="N241" s="19" t="str">
        <f t="shared" si="67"/>
        <v>A241</v>
      </c>
      <c r="O241" s="20">
        <v>220</v>
      </c>
      <c r="P241" s="8">
        <f t="shared" si="68"/>
        <v>331.09143922373079</v>
      </c>
      <c r="Q241" s="8">
        <f t="shared" si="55"/>
        <v>16.498893480416449</v>
      </c>
      <c r="R241" s="8">
        <f t="shared" si="69"/>
        <v>1.3795476634322117</v>
      </c>
      <c r="S241" s="8">
        <f t="shared" si="60"/>
        <v>15.119345816984238</v>
      </c>
      <c r="T241" s="8">
        <f t="shared" si="61"/>
        <v>315.97209340674652</v>
      </c>
      <c r="U241" s="9" t="e">
        <f t="shared" si="62"/>
        <v>#DIV/0!</v>
      </c>
      <c r="V241" s="7"/>
      <c r="W241" s="34">
        <f t="shared" si="70"/>
        <v>0.05</v>
      </c>
    </row>
    <row r="242" spans="1:23" x14ac:dyDescent="0.2">
      <c r="A242" s="21">
        <f t="shared" si="71"/>
        <v>48213</v>
      </c>
      <c r="B242" s="19" t="str">
        <f t="shared" si="63"/>
        <v>A242</v>
      </c>
      <c r="C242" s="20">
        <v>221</v>
      </c>
      <c r="D242" s="8">
        <f t="shared" si="64"/>
        <v>0</v>
      </c>
      <c r="E242" s="8">
        <f t="shared" si="65"/>
        <v>0</v>
      </c>
      <c r="F242" s="8">
        <f t="shared" si="66"/>
        <v>0</v>
      </c>
      <c r="G242" s="8">
        <f t="shared" si="57"/>
        <v>0</v>
      </c>
      <c r="H242" s="8">
        <f t="shared" si="58"/>
        <v>0</v>
      </c>
      <c r="I242" s="9" t="e">
        <f t="shared" si="59"/>
        <v>#DIV/0!</v>
      </c>
      <c r="J242" s="7"/>
      <c r="K242" s="1">
        <f t="shared" si="56"/>
        <v>0</v>
      </c>
      <c r="M242" s="21">
        <f t="shared" si="72"/>
        <v>48213</v>
      </c>
      <c r="N242" s="19" t="str">
        <f t="shared" si="67"/>
        <v>A242</v>
      </c>
      <c r="O242" s="20">
        <v>221</v>
      </c>
      <c r="P242" s="8">
        <f t="shared" si="68"/>
        <v>315.97209340674652</v>
      </c>
      <c r="Q242" s="8">
        <f t="shared" si="55"/>
        <v>16.498893480416449</v>
      </c>
      <c r="R242" s="8">
        <f t="shared" si="69"/>
        <v>1.3165503891947772</v>
      </c>
      <c r="S242" s="8">
        <f t="shared" si="60"/>
        <v>15.182343091221671</v>
      </c>
      <c r="T242" s="8">
        <f t="shared" si="61"/>
        <v>300.78975031552483</v>
      </c>
      <c r="U242" s="9" t="e">
        <f t="shared" si="62"/>
        <v>#DIV/0!</v>
      </c>
      <c r="V242" s="7"/>
      <c r="W242" s="34">
        <f t="shared" si="70"/>
        <v>0.05</v>
      </c>
    </row>
    <row r="243" spans="1:23" x14ac:dyDescent="0.2">
      <c r="A243" s="21">
        <f t="shared" si="71"/>
        <v>48244</v>
      </c>
      <c r="B243" s="19" t="str">
        <f t="shared" si="63"/>
        <v>A243</v>
      </c>
      <c r="C243" s="20">
        <v>222</v>
      </c>
      <c r="D243" s="8">
        <f t="shared" si="64"/>
        <v>0</v>
      </c>
      <c r="E243" s="8">
        <f t="shared" si="65"/>
        <v>0</v>
      </c>
      <c r="F243" s="8">
        <f t="shared" si="66"/>
        <v>0</v>
      </c>
      <c r="G243" s="8">
        <f t="shared" si="57"/>
        <v>0</v>
      </c>
      <c r="H243" s="8">
        <f t="shared" si="58"/>
        <v>0</v>
      </c>
      <c r="I243" s="9" t="e">
        <f t="shared" si="59"/>
        <v>#DIV/0!</v>
      </c>
      <c r="J243" s="7"/>
      <c r="K243" s="1">
        <f t="shared" si="56"/>
        <v>0</v>
      </c>
      <c r="M243" s="21">
        <f t="shared" si="72"/>
        <v>48244</v>
      </c>
      <c r="N243" s="19" t="str">
        <f t="shared" si="67"/>
        <v>A243</v>
      </c>
      <c r="O243" s="20">
        <v>222</v>
      </c>
      <c r="P243" s="8">
        <f t="shared" si="68"/>
        <v>300.78975031552483</v>
      </c>
      <c r="Q243" s="8">
        <f t="shared" si="55"/>
        <v>16.498893480416445</v>
      </c>
      <c r="R243" s="8">
        <f t="shared" si="69"/>
        <v>1.2532906263146868</v>
      </c>
      <c r="S243" s="8">
        <f t="shared" si="60"/>
        <v>15.245602854101758</v>
      </c>
      <c r="T243" s="8">
        <f t="shared" si="61"/>
        <v>285.54414746142305</v>
      </c>
      <c r="U243" s="9" t="e">
        <f t="shared" si="62"/>
        <v>#DIV/0!</v>
      </c>
      <c r="V243" s="7"/>
      <c r="W243" s="34">
        <f t="shared" si="70"/>
        <v>0.05</v>
      </c>
    </row>
    <row r="244" spans="1:23" x14ac:dyDescent="0.2">
      <c r="A244" s="21">
        <f t="shared" si="71"/>
        <v>48273</v>
      </c>
      <c r="B244" s="19" t="str">
        <f t="shared" si="63"/>
        <v>A244</v>
      </c>
      <c r="C244" s="20">
        <v>223</v>
      </c>
      <c r="D244" s="8">
        <f t="shared" si="64"/>
        <v>0</v>
      </c>
      <c r="E244" s="8">
        <f t="shared" si="65"/>
        <v>0</v>
      </c>
      <c r="F244" s="8">
        <f t="shared" si="66"/>
        <v>0</v>
      </c>
      <c r="G244" s="8">
        <f t="shared" si="57"/>
        <v>0</v>
      </c>
      <c r="H244" s="8">
        <f t="shared" si="58"/>
        <v>0</v>
      </c>
      <c r="I244" s="9" t="e">
        <f t="shared" si="59"/>
        <v>#DIV/0!</v>
      </c>
      <c r="J244" s="7"/>
      <c r="K244" s="1">
        <f t="shared" si="56"/>
        <v>0</v>
      </c>
      <c r="M244" s="21">
        <f t="shared" si="72"/>
        <v>48273</v>
      </c>
      <c r="N244" s="19" t="str">
        <f t="shared" si="67"/>
        <v>A244</v>
      </c>
      <c r="O244" s="20">
        <v>223</v>
      </c>
      <c r="P244" s="8">
        <f t="shared" si="68"/>
        <v>285.54414746142305</v>
      </c>
      <c r="Q244" s="8">
        <f t="shared" ref="Q244:Q262" si="73">IF($P$15+1-O244=0,0,IF($P$18="Beginning",PMT(W244/12,$P$15+1-O244,-$P244,0,1),PMT(W244/12,$P$15+1-O244,-$P244,0,0)))</f>
        <v>16.498893480416445</v>
      </c>
      <c r="R244" s="8">
        <f t="shared" si="69"/>
        <v>1.1897672810892628</v>
      </c>
      <c r="S244" s="8">
        <f t="shared" si="60"/>
        <v>15.309126199327181</v>
      </c>
      <c r="T244" s="8">
        <f t="shared" si="61"/>
        <v>270.23502126209587</v>
      </c>
      <c r="U244" s="9" t="e">
        <f t="shared" si="62"/>
        <v>#DIV/0!</v>
      </c>
      <c r="V244" s="7"/>
      <c r="W244" s="34">
        <f t="shared" si="70"/>
        <v>0.05</v>
      </c>
    </row>
    <row r="245" spans="1:23" x14ac:dyDescent="0.2">
      <c r="A245" s="21">
        <f t="shared" si="71"/>
        <v>48304</v>
      </c>
      <c r="B245" s="19" t="str">
        <f t="shared" si="63"/>
        <v>A245</v>
      </c>
      <c r="C245" s="20">
        <v>224</v>
      </c>
      <c r="D245" s="8">
        <f t="shared" si="64"/>
        <v>0</v>
      </c>
      <c r="E245" s="8">
        <f t="shared" si="65"/>
        <v>0</v>
      </c>
      <c r="F245" s="8">
        <f t="shared" si="66"/>
        <v>0</v>
      </c>
      <c r="G245" s="8">
        <f t="shared" si="57"/>
        <v>0</v>
      </c>
      <c r="H245" s="8">
        <f t="shared" si="58"/>
        <v>0</v>
      </c>
      <c r="I245" s="9" t="e">
        <f t="shared" si="59"/>
        <v>#DIV/0!</v>
      </c>
      <c r="J245" s="7"/>
      <c r="K245" s="1">
        <f t="shared" si="56"/>
        <v>0</v>
      </c>
      <c r="M245" s="21">
        <f t="shared" si="72"/>
        <v>48304</v>
      </c>
      <c r="N245" s="19" t="str">
        <f t="shared" si="67"/>
        <v>A245</v>
      </c>
      <c r="O245" s="20">
        <v>224</v>
      </c>
      <c r="P245" s="8">
        <f t="shared" si="68"/>
        <v>270.23502126209587</v>
      </c>
      <c r="Q245" s="8">
        <f t="shared" si="73"/>
        <v>16.498893480416445</v>
      </c>
      <c r="R245" s="8">
        <f t="shared" si="69"/>
        <v>1.1259792552587329</v>
      </c>
      <c r="S245" s="8">
        <f t="shared" si="60"/>
        <v>15.372914225157713</v>
      </c>
      <c r="T245" s="8">
        <f t="shared" si="61"/>
        <v>254.86210703693817</v>
      </c>
      <c r="U245" s="9" t="e">
        <f t="shared" si="62"/>
        <v>#DIV/0!</v>
      </c>
      <c r="V245" s="7"/>
      <c r="W245" s="34">
        <f t="shared" si="70"/>
        <v>0.05</v>
      </c>
    </row>
    <row r="246" spans="1:23" x14ac:dyDescent="0.2">
      <c r="A246" s="21">
        <f t="shared" si="71"/>
        <v>48334</v>
      </c>
      <c r="B246" s="19" t="str">
        <f t="shared" si="63"/>
        <v>A246</v>
      </c>
      <c r="C246" s="20">
        <v>225</v>
      </c>
      <c r="D246" s="8">
        <f t="shared" si="64"/>
        <v>0</v>
      </c>
      <c r="E246" s="8">
        <f t="shared" si="65"/>
        <v>0</v>
      </c>
      <c r="F246" s="8">
        <f t="shared" si="66"/>
        <v>0</v>
      </c>
      <c r="G246" s="8">
        <f t="shared" si="57"/>
        <v>0</v>
      </c>
      <c r="H246" s="8">
        <f t="shared" si="58"/>
        <v>0</v>
      </c>
      <c r="I246" s="9" t="e">
        <f t="shared" si="59"/>
        <v>#DIV/0!</v>
      </c>
      <c r="J246" s="7"/>
      <c r="K246" s="1">
        <f t="shared" si="56"/>
        <v>0</v>
      </c>
      <c r="M246" s="21">
        <f t="shared" si="72"/>
        <v>48334</v>
      </c>
      <c r="N246" s="19" t="str">
        <f t="shared" si="67"/>
        <v>A246</v>
      </c>
      <c r="O246" s="20">
        <v>225</v>
      </c>
      <c r="P246" s="8">
        <f t="shared" si="68"/>
        <v>254.86210703693817</v>
      </c>
      <c r="Q246" s="8">
        <f t="shared" si="73"/>
        <v>16.498893480416445</v>
      </c>
      <c r="R246" s="8">
        <f t="shared" si="69"/>
        <v>1.0619254459872425</v>
      </c>
      <c r="S246" s="8">
        <f t="shared" si="60"/>
        <v>15.436968034429203</v>
      </c>
      <c r="T246" s="8">
        <f t="shared" si="61"/>
        <v>239.42513900250896</v>
      </c>
      <c r="U246" s="9" t="e">
        <f t="shared" si="62"/>
        <v>#DIV/0!</v>
      </c>
      <c r="V246" s="7"/>
      <c r="W246" s="34">
        <f t="shared" si="70"/>
        <v>0.05</v>
      </c>
    </row>
    <row r="247" spans="1:23" x14ac:dyDescent="0.2">
      <c r="A247" s="21">
        <f t="shared" si="71"/>
        <v>48365</v>
      </c>
      <c r="B247" s="19" t="str">
        <f t="shared" si="63"/>
        <v>A247</v>
      </c>
      <c r="C247" s="20">
        <v>226</v>
      </c>
      <c r="D247" s="8">
        <f t="shared" si="64"/>
        <v>0</v>
      </c>
      <c r="E247" s="8">
        <f t="shared" si="65"/>
        <v>0</v>
      </c>
      <c r="F247" s="8">
        <f t="shared" si="66"/>
        <v>0</v>
      </c>
      <c r="G247" s="8">
        <f t="shared" si="57"/>
        <v>0</v>
      </c>
      <c r="H247" s="8">
        <f t="shared" si="58"/>
        <v>0</v>
      </c>
      <c r="I247" s="9" t="e">
        <f t="shared" si="59"/>
        <v>#DIV/0!</v>
      </c>
      <c r="J247" s="7"/>
      <c r="K247" s="1">
        <f t="shared" si="56"/>
        <v>0</v>
      </c>
      <c r="M247" s="21">
        <f t="shared" si="72"/>
        <v>48365</v>
      </c>
      <c r="N247" s="19" t="str">
        <f t="shared" si="67"/>
        <v>A247</v>
      </c>
      <c r="O247" s="20">
        <v>226</v>
      </c>
      <c r="P247" s="8">
        <f t="shared" si="68"/>
        <v>239.42513900250896</v>
      </c>
      <c r="Q247" s="8">
        <f t="shared" si="73"/>
        <v>16.498893480416445</v>
      </c>
      <c r="R247" s="8">
        <f t="shared" si="69"/>
        <v>0.99760474584378744</v>
      </c>
      <c r="S247" s="8">
        <f t="shared" si="60"/>
        <v>15.501288734572658</v>
      </c>
      <c r="T247" s="8">
        <f t="shared" si="61"/>
        <v>223.9238502679363</v>
      </c>
      <c r="U247" s="9" t="e">
        <f t="shared" si="62"/>
        <v>#DIV/0!</v>
      </c>
      <c r="V247" s="7"/>
      <c r="W247" s="34">
        <f t="shared" si="70"/>
        <v>0.05</v>
      </c>
    </row>
    <row r="248" spans="1:23" x14ac:dyDescent="0.2">
      <c r="A248" s="21">
        <f t="shared" si="71"/>
        <v>48395</v>
      </c>
      <c r="B248" s="19" t="str">
        <f t="shared" si="63"/>
        <v>A248</v>
      </c>
      <c r="C248" s="20">
        <v>227</v>
      </c>
      <c r="D248" s="8">
        <f t="shared" si="64"/>
        <v>0</v>
      </c>
      <c r="E248" s="8">
        <f t="shared" si="65"/>
        <v>0</v>
      </c>
      <c r="F248" s="8">
        <f t="shared" si="66"/>
        <v>0</v>
      </c>
      <c r="G248" s="8">
        <f t="shared" si="57"/>
        <v>0</v>
      </c>
      <c r="H248" s="8">
        <f t="shared" si="58"/>
        <v>0</v>
      </c>
      <c r="I248" s="9" t="e">
        <f t="shared" si="59"/>
        <v>#DIV/0!</v>
      </c>
      <c r="J248" s="7"/>
      <c r="K248" s="1">
        <f t="shared" si="56"/>
        <v>0</v>
      </c>
      <c r="M248" s="21">
        <f t="shared" si="72"/>
        <v>48395</v>
      </c>
      <c r="N248" s="19" t="str">
        <f t="shared" si="67"/>
        <v>A248</v>
      </c>
      <c r="O248" s="20">
        <v>227</v>
      </c>
      <c r="P248" s="8">
        <f t="shared" si="68"/>
        <v>223.9238502679363</v>
      </c>
      <c r="Q248" s="8">
        <f t="shared" si="73"/>
        <v>16.498893480416445</v>
      </c>
      <c r="R248" s="8">
        <f t="shared" si="69"/>
        <v>0.93301604278306804</v>
      </c>
      <c r="S248" s="8">
        <f t="shared" si="60"/>
        <v>15.565877437633377</v>
      </c>
      <c r="T248" s="8">
        <f t="shared" si="61"/>
        <v>208.35797283030291</v>
      </c>
      <c r="U248" s="9" t="e">
        <f t="shared" si="62"/>
        <v>#DIV/0!</v>
      </c>
      <c r="V248" s="7"/>
      <c r="W248" s="34">
        <f t="shared" si="70"/>
        <v>0.05</v>
      </c>
    </row>
    <row r="249" spans="1:23" x14ac:dyDescent="0.2">
      <c r="A249" s="21">
        <f t="shared" si="71"/>
        <v>48426</v>
      </c>
      <c r="B249" s="19" t="str">
        <f t="shared" si="63"/>
        <v>A249</v>
      </c>
      <c r="C249" s="20">
        <v>228</v>
      </c>
      <c r="D249" s="8">
        <f t="shared" si="64"/>
        <v>0</v>
      </c>
      <c r="E249" s="8">
        <f t="shared" si="65"/>
        <v>0</v>
      </c>
      <c r="F249" s="8">
        <f t="shared" si="66"/>
        <v>0</v>
      </c>
      <c r="G249" s="8">
        <f t="shared" si="57"/>
        <v>0</v>
      </c>
      <c r="H249" s="8">
        <f t="shared" si="58"/>
        <v>0</v>
      </c>
      <c r="I249" s="9" t="e">
        <f t="shared" si="59"/>
        <v>#DIV/0!</v>
      </c>
      <c r="J249" s="7"/>
      <c r="K249" s="1">
        <f t="shared" si="56"/>
        <v>0</v>
      </c>
      <c r="M249" s="21">
        <f t="shared" si="72"/>
        <v>48426</v>
      </c>
      <c r="N249" s="19" t="str">
        <f t="shared" si="67"/>
        <v>A249</v>
      </c>
      <c r="O249" s="20">
        <v>228</v>
      </c>
      <c r="P249" s="8">
        <f t="shared" si="68"/>
        <v>208.35797283030291</v>
      </c>
      <c r="Q249" s="8">
        <f t="shared" si="73"/>
        <v>16.498893480416445</v>
      </c>
      <c r="R249" s="8">
        <f t="shared" si="69"/>
        <v>0.8681582201262622</v>
      </c>
      <c r="S249" s="8">
        <f t="shared" si="60"/>
        <v>15.630735260290184</v>
      </c>
      <c r="T249" s="8">
        <f t="shared" si="61"/>
        <v>192.72723757001273</v>
      </c>
      <c r="U249" s="9" t="e">
        <f t="shared" si="62"/>
        <v>#DIV/0!</v>
      </c>
      <c r="V249" s="7"/>
      <c r="W249" s="34">
        <f t="shared" si="70"/>
        <v>0.05</v>
      </c>
    </row>
    <row r="250" spans="1:23" x14ac:dyDescent="0.2">
      <c r="A250" s="21">
        <f t="shared" si="71"/>
        <v>48457</v>
      </c>
      <c r="B250" s="19" t="str">
        <f t="shared" si="63"/>
        <v>A250</v>
      </c>
      <c r="C250" s="20">
        <v>229</v>
      </c>
      <c r="D250" s="8">
        <f t="shared" si="64"/>
        <v>0</v>
      </c>
      <c r="E250" s="8">
        <f t="shared" si="65"/>
        <v>0</v>
      </c>
      <c r="F250" s="8">
        <f t="shared" si="66"/>
        <v>0</v>
      </c>
      <c r="G250" s="8">
        <f t="shared" si="57"/>
        <v>0</v>
      </c>
      <c r="H250" s="8">
        <f t="shared" si="58"/>
        <v>0</v>
      </c>
      <c r="I250" s="9" t="e">
        <f t="shared" si="59"/>
        <v>#DIV/0!</v>
      </c>
      <c r="J250" s="7"/>
      <c r="K250" s="1">
        <f t="shared" si="56"/>
        <v>0</v>
      </c>
      <c r="M250" s="21">
        <f t="shared" si="72"/>
        <v>48457</v>
      </c>
      <c r="N250" s="19" t="str">
        <f t="shared" si="67"/>
        <v>A250</v>
      </c>
      <c r="O250" s="20">
        <v>229</v>
      </c>
      <c r="P250" s="8">
        <f t="shared" si="68"/>
        <v>192.72723757001273</v>
      </c>
      <c r="Q250" s="8">
        <f t="shared" si="73"/>
        <v>16.498893480416442</v>
      </c>
      <c r="R250" s="8">
        <f t="shared" si="69"/>
        <v>0.80303015654171972</v>
      </c>
      <c r="S250" s="8">
        <f t="shared" si="60"/>
        <v>15.695863323874722</v>
      </c>
      <c r="T250" s="8">
        <f t="shared" si="61"/>
        <v>177.031374246138</v>
      </c>
      <c r="U250" s="9" t="e">
        <f t="shared" si="62"/>
        <v>#DIV/0!</v>
      </c>
      <c r="V250" s="7"/>
      <c r="W250" s="34">
        <f t="shared" si="70"/>
        <v>0.05</v>
      </c>
    </row>
    <row r="251" spans="1:23" x14ac:dyDescent="0.2">
      <c r="A251" s="21">
        <f t="shared" si="71"/>
        <v>48487</v>
      </c>
      <c r="B251" s="19" t="str">
        <f t="shared" si="63"/>
        <v>A251</v>
      </c>
      <c r="C251" s="20">
        <v>230</v>
      </c>
      <c r="D251" s="8">
        <f t="shared" si="64"/>
        <v>0</v>
      </c>
      <c r="E251" s="8">
        <f t="shared" si="65"/>
        <v>0</v>
      </c>
      <c r="F251" s="8">
        <f t="shared" si="66"/>
        <v>0</v>
      </c>
      <c r="G251" s="8">
        <f t="shared" si="57"/>
        <v>0</v>
      </c>
      <c r="H251" s="8">
        <f t="shared" si="58"/>
        <v>0</v>
      </c>
      <c r="I251" s="9" t="e">
        <f t="shared" si="59"/>
        <v>#DIV/0!</v>
      </c>
      <c r="J251" s="7"/>
      <c r="K251" s="1">
        <f t="shared" si="56"/>
        <v>0</v>
      </c>
      <c r="M251" s="21">
        <f t="shared" si="72"/>
        <v>48487</v>
      </c>
      <c r="N251" s="19" t="str">
        <f t="shared" si="67"/>
        <v>A251</v>
      </c>
      <c r="O251" s="20">
        <v>230</v>
      </c>
      <c r="P251" s="8">
        <f t="shared" si="68"/>
        <v>177.031374246138</v>
      </c>
      <c r="Q251" s="8">
        <f t="shared" si="73"/>
        <v>16.498893480416442</v>
      </c>
      <c r="R251" s="8">
        <f t="shared" si="69"/>
        <v>0.737630726025575</v>
      </c>
      <c r="S251" s="8">
        <f t="shared" si="60"/>
        <v>15.761262754390867</v>
      </c>
      <c r="T251" s="8">
        <f t="shared" si="61"/>
        <v>161.27011149174714</v>
      </c>
      <c r="U251" s="9" t="e">
        <f t="shared" si="62"/>
        <v>#DIV/0!</v>
      </c>
      <c r="V251" s="7"/>
      <c r="W251" s="34">
        <f t="shared" si="70"/>
        <v>0.05</v>
      </c>
    </row>
    <row r="252" spans="1:23" x14ac:dyDescent="0.2">
      <c r="A252" s="21">
        <f t="shared" si="71"/>
        <v>48518</v>
      </c>
      <c r="B252" s="19" t="str">
        <f t="shared" si="63"/>
        <v>A252</v>
      </c>
      <c r="C252" s="20">
        <v>231</v>
      </c>
      <c r="D252" s="8">
        <f t="shared" si="64"/>
        <v>0</v>
      </c>
      <c r="E252" s="8">
        <f t="shared" si="65"/>
        <v>0</v>
      </c>
      <c r="F252" s="8">
        <f t="shared" si="66"/>
        <v>0</v>
      </c>
      <c r="G252" s="8">
        <f t="shared" si="57"/>
        <v>0</v>
      </c>
      <c r="H252" s="8">
        <f t="shared" si="58"/>
        <v>0</v>
      </c>
      <c r="I252" s="9" t="e">
        <f t="shared" si="59"/>
        <v>#DIV/0!</v>
      </c>
      <c r="J252" s="7"/>
      <c r="K252" s="1">
        <f t="shared" si="56"/>
        <v>0</v>
      </c>
      <c r="M252" s="21">
        <f t="shared" si="72"/>
        <v>48518</v>
      </c>
      <c r="N252" s="19" t="str">
        <f t="shared" si="67"/>
        <v>A252</v>
      </c>
      <c r="O252" s="20">
        <v>231</v>
      </c>
      <c r="P252" s="8">
        <f t="shared" si="68"/>
        <v>161.27011149174714</v>
      </c>
      <c r="Q252" s="8">
        <f t="shared" si="73"/>
        <v>16.498893480416445</v>
      </c>
      <c r="R252" s="8">
        <f t="shared" si="69"/>
        <v>0.67195879788227986</v>
      </c>
      <c r="S252" s="8">
        <f t="shared" si="60"/>
        <v>15.826934682534166</v>
      </c>
      <c r="T252" s="8">
        <f t="shared" si="61"/>
        <v>145.44317680921299</v>
      </c>
      <c r="U252" s="9" t="e">
        <f t="shared" si="62"/>
        <v>#DIV/0!</v>
      </c>
      <c r="V252" s="7"/>
      <c r="W252" s="34">
        <f t="shared" si="70"/>
        <v>0.05</v>
      </c>
    </row>
    <row r="253" spans="1:23" x14ac:dyDescent="0.2">
      <c r="A253" s="21">
        <f t="shared" si="71"/>
        <v>48548</v>
      </c>
      <c r="B253" s="19" t="str">
        <f t="shared" si="63"/>
        <v>A253</v>
      </c>
      <c r="C253" s="20">
        <v>232</v>
      </c>
      <c r="D253" s="8">
        <f t="shared" si="64"/>
        <v>0</v>
      </c>
      <c r="E253" s="8">
        <f t="shared" si="65"/>
        <v>0</v>
      </c>
      <c r="F253" s="8">
        <f t="shared" si="66"/>
        <v>0</v>
      </c>
      <c r="G253" s="8">
        <f t="shared" si="57"/>
        <v>0</v>
      </c>
      <c r="H253" s="8">
        <f t="shared" si="58"/>
        <v>0</v>
      </c>
      <c r="I253" s="9" t="e">
        <f t="shared" si="59"/>
        <v>#DIV/0!</v>
      </c>
      <c r="J253" s="7"/>
      <c r="K253" s="1">
        <f t="shared" si="56"/>
        <v>0</v>
      </c>
      <c r="M253" s="21">
        <f t="shared" si="72"/>
        <v>48548</v>
      </c>
      <c r="N253" s="19" t="str">
        <f t="shared" si="67"/>
        <v>A253</v>
      </c>
      <c r="O253" s="20">
        <v>232</v>
      </c>
      <c r="P253" s="8">
        <f t="shared" si="68"/>
        <v>145.44317680921299</v>
      </c>
      <c r="Q253" s="8">
        <f t="shared" si="73"/>
        <v>16.498893480416445</v>
      </c>
      <c r="R253" s="8">
        <f t="shared" si="69"/>
        <v>0.60601323670505414</v>
      </c>
      <c r="S253" s="8">
        <f t="shared" si="60"/>
        <v>15.892880243711391</v>
      </c>
      <c r="T253" s="8">
        <f t="shared" si="61"/>
        <v>129.55029656550158</v>
      </c>
      <c r="U253" s="9" t="e">
        <f t="shared" si="62"/>
        <v>#DIV/0!</v>
      </c>
      <c r="V253" s="7"/>
      <c r="W253" s="34">
        <f t="shared" si="70"/>
        <v>0.05</v>
      </c>
    </row>
    <row r="254" spans="1:23" x14ac:dyDescent="0.2">
      <c r="A254" s="21">
        <f t="shared" si="71"/>
        <v>48579</v>
      </c>
      <c r="B254" s="19" t="str">
        <f t="shared" si="63"/>
        <v>A254</v>
      </c>
      <c r="C254" s="20">
        <v>233</v>
      </c>
      <c r="D254" s="8">
        <f t="shared" si="64"/>
        <v>0</v>
      </c>
      <c r="E254" s="8">
        <f t="shared" si="65"/>
        <v>0</v>
      </c>
      <c r="F254" s="8">
        <f t="shared" si="66"/>
        <v>0</v>
      </c>
      <c r="G254" s="8">
        <f t="shared" si="57"/>
        <v>0</v>
      </c>
      <c r="H254" s="8">
        <f t="shared" si="58"/>
        <v>0</v>
      </c>
      <c r="I254" s="9" t="e">
        <f t="shared" si="59"/>
        <v>#DIV/0!</v>
      </c>
      <c r="J254" s="7"/>
      <c r="K254" s="1">
        <f t="shared" si="56"/>
        <v>0</v>
      </c>
      <c r="M254" s="21">
        <f t="shared" si="72"/>
        <v>48579</v>
      </c>
      <c r="N254" s="19" t="str">
        <f t="shared" si="67"/>
        <v>A254</v>
      </c>
      <c r="O254" s="20">
        <v>233</v>
      </c>
      <c r="P254" s="8">
        <f t="shared" si="68"/>
        <v>129.55029656550158</v>
      </c>
      <c r="Q254" s="8">
        <f t="shared" si="73"/>
        <v>16.498893480416442</v>
      </c>
      <c r="R254" s="8">
        <f t="shared" si="69"/>
        <v>0.53979290235625665</v>
      </c>
      <c r="S254" s="8">
        <f t="shared" si="60"/>
        <v>15.959100578060184</v>
      </c>
      <c r="T254" s="8">
        <f t="shared" si="61"/>
        <v>113.5911959874414</v>
      </c>
      <c r="U254" s="9" t="e">
        <f t="shared" si="62"/>
        <v>#DIV/0!</v>
      </c>
      <c r="V254" s="7"/>
      <c r="W254" s="34">
        <f t="shared" si="70"/>
        <v>0.05</v>
      </c>
    </row>
    <row r="255" spans="1:23" x14ac:dyDescent="0.2">
      <c r="A255" s="21">
        <f t="shared" si="71"/>
        <v>48610</v>
      </c>
      <c r="B255" s="19" t="str">
        <f t="shared" si="63"/>
        <v>A255</v>
      </c>
      <c r="C255" s="20">
        <v>234</v>
      </c>
      <c r="D255" s="8">
        <f t="shared" si="64"/>
        <v>0</v>
      </c>
      <c r="E255" s="8">
        <f t="shared" si="65"/>
        <v>0</v>
      </c>
      <c r="F255" s="8">
        <f t="shared" si="66"/>
        <v>0</v>
      </c>
      <c r="G255" s="8">
        <f t="shared" si="57"/>
        <v>0</v>
      </c>
      <c r="H255" s="8">
        <f t="shared" si="58"/>
        <v>0</v>
      </c>
      <c r="I255" s="9" t="e">
        <f t="shared" si="59"/>
        <v>#DIV/0!</v>
      </c>
      <c r="J255" s="7"/>
      <c r="K255" s="1">
        <f t="shared" si="56"/>
        <v>0</v>
      </c>
      <c r="M255" s="21">
        <f t="shared" si="72"/>
        <v>48610</v>
      </c>
      <c r="N255" s="19" t="str">
        <f t="shared" si="67"/>
        <v>A255</v>
      </c>
      <c r="O255" s="20">
        <v>234</v>
      </c>
      <c r="P255" s="8">
        <f t="shared" si="68"/>
        <v>113.5911959874414</v>
      </c>
      <c r="Q255" s="8">
        <f t="shared" si="73"/>
        <v>16.498893480416438</v>
      </c>
      <c r="R255" s="8">
        <f t="shared" si="69"/>
        <v>0.47329664994767251</v>
      </c>
      <c r="S255" s="8">
        <f t="shared" si="60"/>
        <v>16.025596830468764</v>
      </c>
      <c r="T255" s="8">
        <f t="shared" si="61"/>
        <v>97.565599156972638</v>
      </c>
      <c r="U255" s="9" t="e">
        <f t="shared" si="62"/>
        <v>#DIV/0!</v>
      </c>
      <c r="V255" s="7"/>
      <c r="W255" s="34">
        <f t="shared" si="70"/>
        <v>0.05</v>
      </c>
    </row>
    <row r="256" spans="1:23" x14ac:dyDescent="0.2">
      <c r="A256" s="21">
        <f t="shared" si="71"/>
        <v>48638</v>
      </c>
      <c r="B256" s="19" t="str">
        <f t="shared" si="63"/>
        <v>A256</v>
      </c>
      <c r="C256" s="20">
        <v>235</v>
      </c>
      <c r="D256" s="8">
        <f t="shared" si="64"/>
        <v>0</v>
      </c>
      <c r="E256" s="8">
        <f t="shared" si="65"/>
        <v>0</v>
      </c>
      <c r="F256" s="8">
        <f t="shared" si="66"/>
        <v>0</v>
      </c>
      <c r="G256" s="8">
        <f t="shared" si="57"/>
        <v>0</v>
      </c>
      <c r="H256" s="8">
        <f t="shared" si="58"/>
        <v>0</v>
      </c>
      <c r="I256" s="9" t="e">
        <f t="shared" si="59"/>
        <v>#DIV/0!</v>
      </c>
      <c r="J256" s="7"/>
      <c r="K256" s="1">
        <f t="shared" si="56"/>
        <v>0</v>
      </c>
      <c r="M256" s="21">
        <f t="shared" si="72"/>
        <v>48638</v>
      </c>
      <c r="N256" s="19" t="str">
        <f t="shared" si="67"/>
        <v>A256</v>
      </c>
      <c r="O256" s="20">
        <v>235</v>
      </c>
      <c r="P256" s="8">
        <f t="shared" si="68"/>
        <v>97.565599156972638</v>
      </c>
      <c r="Q256" s="8">
        <f t="shared" si="73"/>
        <v>16.498893480416442</v>
      </c>
      <c r="R256" s="8">
        <f t="shared" si="69"/>
        <v>0.40652332982071937</v>
      </c>
      <c r="S256" s="8">
        <f t="shared" si="60"/>
        <v>16.092370150595723</v>
      </c>
      <c r="T256" s="8">
        <f t="shared" si="61"/>
        <v>81.473229006376911</v>
      </c>
      <c r="U256" s="9" t="e">
        <f t="shared" si="62"/>
        <v>#DIV/0!</v>
      </c>
      <c r="V256" s="7"/>
      <c r="W256" s="34">
        <f t="shared" si="70"/>
        <v>0.05</v>
      </c>
    </row>
    <row r="257" spans="1:23" x14ac:dyDescent="0.2">
      <c r="A257" s="21">
        <f t="shared" si="71"/>
        <v>48669</v>
      </c>
      <c r="B257" s="19" t="str">
        <f t="shared" si="63"/>
        <v>A257</v>
      </c>
      <c r="C257" s="20">
        <v>236</v>
      </c>
      <c r="D257" s="8">
        <f t="shared" si="64"/>
        <v>0</v>
      </c>
      <c r="E257" s="8">
        <f t="shared" si="65"/>
        <v>0</v>
      </c>
      <c r="F257" s="8">
        <f t="shared" si="66"/>
        <v>0</v>
      </c>
      <c r="G257" s="8">
        <f t="shared" si="57"/>
        <v>0</v>
      </c>
      <c r="H257" s="8">
        <f t="shared" si="58"/>
        <v>0</v>
      </c>
      <c r="I257" s="9" t="e">
        <f t="shared" si="59"/>
        <v>#DIV/0!</v>
      </c>
      <c r="J257" s="7"/>
      <c r="K257" s="1">
        <f t="shared" si="56"/>
        <v>0</v>
      </c>
      <c r="M257" s="21">
        <f t="shared" si="72"/>
        <v>48669</v>
      </c>
      <c r="N257" s="19" t="str">
        <f t="shared" si="67"/>
        <v>A257</v>
      </c>
      <c r="O257" s="20">
        <v>236</v>
      </c>
      <c r="P257" s="8">
        <f t="shared" si="68"/>
        <v>81.473229006376911</v>
      </c>
      <c r="Q257" s="8">
        <f t="shared" si="73"/>
        <v>16.498893480416442</v>
      </c>
      <c r="R257" s="8">
        <f t="shared" si="69"/>
        <v>0.33947178752657048</v>
      </c>
      <c r="S257" s="8">
        <f t="shared" si="60"/>
        <v>16.159421692889872</v>
      </c>
      <c r="T257" s="8">
        <f t="shared" si="61"/>
        <v>65.313807313487047</v>
      </c>
      <c r="U257" s="9" t="e">
        <f t="shared" si="62"/>
        <v>#DIV/0!</v>
      </c>
      <c r="V257" s="7"/>
      <c r="W257" s="34">
        <f t="shared" si="70"/>
        <v>0.05</v>
      </c>
    </row>
    <row r="258" spans="1:23" x14ac:dyDescent="0.2">
      <c r="A258" s="21">
        <f t="shared" si="71"/>
        <v>48699</v>
      </c>
      <c r="B258" s="19" t="str">
        <f t="shared" si="63"/>
        <v>A258</v>
      </c>
      <c r="C258" s="20">
        <v>237</v>
      </c>
      <c r="D258" s="8">
        <f t="shared" si="64"/>
        <v>0</v>
      </c>
      <c r="E258" s="8">
        <f t="shared" si="65"/>
        <v>0</v>
      </c>
      <c r="F258" s="8">
        <f t="shared" si="66"/>
        <v>0</v>
      </c>
      <c r="G258" s="8">
        <f t="shared" si="57"/>
        <v>0</v>
      </c>
      <c r="H258" s="8">
        <f t="shared" si="58"/>
        <v>0</v>
      </c>
      <c r="I258" s="9" t="e">
        <f t="shared" si="59"/>
        <v>#DIV/0!</v>
      </c>
      <c r="J258" s="7"/>
      <c r="K258" s="1">
        <f t="shared" si="56"/>
        <v>0</v>
      </c>
      <c r="M258" s="21">
        <f t="shared" si="72"/>
        <v>48699</v>
      </c>
      <c r="N258" s="19" t="str">
        <f t="shared" si="67"/>
        <v>A258</v>
      </c>
      <c r="O258" s="20">
        <v>237</v>
      </c>
      <c r="P258" s="8">
        <f t="shared" si="68"/>
        <v>65.313807313487047</v>
      </c>
      <c r="Q258" s="8">
        <f t="shared" si="73"/>
        <v>16.498893480416442</v>
      </c>
      <c r="R258" s="8">
        <f t="shared" si="69"/>
        <v>0.27214086380619601</v>
      </c>
      <c r="S258" s="8">
        <f t="shared" si="60"/>
        <v>16.226752616610245</v>
      </c>
      <c r="T258" s="8">
        <f t="shared" si="61"/>
        <v>49.087054696876805</v>
      </c>
      <c r="U258" s="9" t="e">
        <f t="shared" si="62"/>
        <v>#DIV/0!</v>
      </c>
      <c r="V258" s="7"/>
      <c r="W258" s="34">
        <f t="shared" si="70"/>
        <v>0.05</v>
      </c>
    </row>
    <row r="259" spans="1:23" x14ac:dyDescent="0.2">
      <c r="A259" s="21">
        <f t="shared" si="71"/>
        <v>48730</v>
      </c>
      <c r="B259" s="19" t="str">
        <f t="shared" si="63"/>
        <v>A259</v>
      </c>
      <c r="C259" s="20">
        <v>238</v>
      </c>
      <c r="D259" s="8">
        <f t="shared" si="64"/>
        <v>0</v>
      </c>
      <c r="E259" s="8">
        <f t="shared" si="65"/>
        <v>0</v>
      </c>
      <c r="F259" s="8">
        <f t="shared" si="66"/>
        <v>0</v>
      </c>
      <c r="G259" s="8">
        <f t="shared" si="57"/>
        <v>0</v>
      </c>
      <c r="H259" s="8">
        <f t="shared" si="58"/>
        <v>0</v>
      </c>
      <c r="I259" s="9" t="e">
        <f t="shared" si="59"/>
        <v>#DIV/0!</v>
      </c>
      <c r="J259" s="7"/>
      <c r="K259" s="1">
        <f t="shared" si="56"/>
        <v>0</v>
      </c>
      <c r="M259" s="21">
        <f t="shared" si="72"/>
        <v>48730</v>
      </c>
      <c r="N259" s="19" t="str">
        <f t="shared" si="67"/>
        <v>A259</v>
      </c>
      <c r="O259" s="20">
        <v>238</v>
      </c>
      <c r="P259" s="8">
        <f t="shared" si="68"/>
        <v>49.087054696876805</v>
      </c>
      <c r="Q259" s="8">
        <f t="shared" si="73"/>
        <v>16.498893480416442</v>
      </c>
      <c r="R259" s="8">
        <f t="shared" si="69"/>
        <v>0.20452939457032004</v>
      </c>
      <c r="S259" s="8">
        <f t="shared" si="60"/>
        <v>16.294364085846123</v>
      </c>
      <c r="T259" s="8">
        <f t="shared" si="61"/>
        <v>32.792690611030679</v>
      </c>
      <c r="U259" s="9" t="e">
        <f t="shared" si="62"/>
        <v>#DIV/0!</v>
      </c>
      <c r="V259" s="7"/>
      <c r="W259" s="34">
        <f t="shared" si="70"/>
        <v>0.05</v>
      </c>
    </row>
    <row r="260" spans="1:23" x14ac:dyDescent="0.2">
      <c r="A260" s="21">
        <f t="shared" si="71"/>
        <v>48760</v>
      </c>
      <c r="B260" s="19" t="str">
        <f t="shared" si="63"/>
        <v>A260</v>
      </c>
      <c r="C260" s="20">
        <v>239</v>
      </c>
      <c r="D260" s="8">
        <f t="shared" si="64"/>
        <v>0</v>
      </c>
      <c r="E260" s="8">
        <f t="shared" si="65"/>
        <v>0</v>
      </c>
      <c r="F260" s="8">
        <f t="shared" si="66"/>
        <v>0</v>
      </c>
      <c r="G260" s="8">
        <f t="shared" si="57"/>
        <v>0</v>
      </c>
      <c r="H260" s="8">
        <f t="shared" si="58"/>
        <v>0</v>
      </c>
      <c r="I260" s="9" t="e">
        <f t="shared" si="59"/>
        <v>#DIV/0!</v>
      </c>
      <c r="J260" s="7"/>
      <c r="K260" s="1">
        <f t="shared" si="56"/>
        <v>0</v>
      </c>
      <c r="M260" s="21">
        <f t="shared" si="72"/>
        <v>48760</v>
      </c>
      <c r="N260" s="19" t="str">
        <f t="shared" si="67"/>
        <v>A260</v>
      </c>
      <c r="O260" s="20">
        <v>239</v>
      </c>
      <c r="P260" s="8">
        <f t="shared" si="68"/>
        <v>32.792690611030679</v>
      </c>
      <c r="Q260" s="8">
        <f t="shared" si="73"/>
        <v>16.498893480416434</v>
      </c>
      <c r="R260" s="8">
        <f t="shared" si="69"/>
        <v>0.13663621087929451</v>
      </c>
      <c r="S260" s="8">
        <f t="shared" si="60"/>
        <v>16.362257269537139</v>
      </c>
      <c r="T260" s="8">
        <f t="shared" si="61"/>
        <v>16.43043334149354</v>
      </c>
      <c r="U260" s="9" t="e">
        <f t="shared" si="62"/>
        <v>#DIV/0!</v>
      </c>
      <c r="V260" s="7"/>
      <c r="W260" s="34">
        <f t="shared" si="70"/>
        <v>0.05</v>
      </c>
    </row>
    <row r="261" spans="1:23" x14ac:dyDescent="0.2">
      <c r="A261" s="21">
        <f t="shared" si="71"/>
        <v>48791</v>
      </c>
      <c r="B261" s="19" t="str">
        <f t="shared" si="63"/>
        <v>A261</v>
      </c>
      <c r="C261" s="20">
        <v>240</v>
      </c>
      <c r="D261" s="8">
        <f t="shared" si="64"/>
        <v>0</v>
      </c>
      <c r="E261" s="8">
        <f t="shared" si="65"/>
        <v>0</v>
      </c>
      <c r="F261" s="8">
        <f t="shared" si="66"/>
        <v>0</v>
      </c>
      <c r="G261" s="8">
        <f t="shared" si="57"/>
        <v>0</v>
      </c>
      <c r="H261" s="8">
        <f t="shared" si="58"/>
        <v>0</v>
      </c>
      <c r="I261" s="9" t="e">
        <f t="shared" si="59"/>
        <v>#DIV/0!</v>
      </c>
      <c r="J261" s="7"/>
      <c r="K261" s="1">
        <f>K260</f>
        <v>0</v>
      </c>
      <c r="M261" s="21">
        <f t="shared" si="72"/>
        <v>48791</v>
      </c>
      <c r="N261" s="19" t="str">
        <f t="shared" si="67"/>
        <v>A261</v>
      </c>
      <c r="O261" s="20">
        <v>240</v>
      </c>
      <c r="P261" s="8">
        <f t="shared" si="68"/>
        <v>16.43043334149354</v>
      </c>
      <c r="Q261" s="8">
        <f t="shared" si="73"/>
        <v>16.498893480416434</v>
      </c>
      <c r="R261" s="8">
        <f t="shared" si="69"/>
        <v>6.8460138922889754E-2</v>
      </c>
      <c r="S261" s="8">
        <f t="shared" si="60"/>
        <v>16.430433341493544</v>
      </c>
      <c r="T261" s="8">
        <f t="shared" si="61"/>
        <v>0</v>
      </c>
      <c r="U261" s="9" t="e">
        <f t="shared" si="62"/>
        <v>#DIV/0!</v>
      </c>
      <c r="V261" s="7"/>
      <c r="W261" s="34">
        <f t="shared" si="70"/>
        <v>0.05</v>
      </c>
    </row>
    <row r="262" spans="1:23" x14ac:dyDescent="0.2">
      <c r="A262" s="21">
        <f t="shared" si="71"/>
        <v>48822</v>
      </c>
      <c r="B262" s="19" t="str">
        <f t="shared" si="63"/>
        <v>A262</v>
      </c>
      <c r="C262" s="20">
        <v>241</v>
      </c>
      <c r="D262" s="8">
        <f t="shared" si="64"/>
        <v>0</v>
      </c>
      <c r="E262" s="8">
        <f t="shared" si="65"/>
        <v>0</v>
      </c>
      <c r="F262" s="8">
        <f t="shared" si="66"/>
        <v>0</v>
      </c>
      <c r="G262" s="8">
        <f t="shared" si="57"/>
        <v>0</v>
      </c>
      <c r="H262" s="8">
        <f t="shared" si="58"/>
        <v>0</v>
      </c>
      <c r="I262" s="9" t="e">
        <f t="shared" si="59"/>
        <v>#DIV/0!</v>
      </c>
      <c r="J262" s="7"/>
      <c r="K262" s="1">
        <f t="shared" ref="K262" si="74">$K$22</f>
        <v>0</v>
      </c>
      <c r="M262" s="21">
        <f t="shared" si="72"/>
        <v>48822</v>
      </c>
      <c r="N262" s="19" t="str">
        <f t="shared" si="67"/>
        <v>A262</v>
      </c>
      <c r="O262" s="20">
        <v>241</v>
      </c>
      <c r="P262" s="8">
        <f t="shared" si="68"/>
        <v>0</v>
      </c>
      <c r="Q262" s="8">
        <f t="shared" si="73"/>
        <v>0</v>
      </c>
      <c r="R262" s="8">
        <f t="shared" si="69"/>
        <v>0</v>
      </c>
      <c r="S262" s="8">
        <f t="shared" si="60"/>
        <v>0</v>
      </c>
      <c r="T262" s="8">
        <f t="shared" si="61"/>
        <v>0</v>
      </c>
      <c r="U262" s="9" t="e">
        <f t="shared" si="62"/>
        <v>#DIV/0!</v>
      </c>
      <c r="V262" s="7"/>
      <c r="W262" s="34">
        <f t="shared" si="70"/>
        <v>0.05</v>
      </c>
    </row>
    <row r="263" spans="1:23" ht="16.5" thickBot="1" x14ac:dyDescent="0.3">
      <c r="A263" s="22"/>
      <c r="B263" s="22"/>
      <c r="C263" s="23"/>
      <c r="D263" s="24"/>
      <c r="E263" s="25">
        <f>SUM(E22:E262)</f>
        <v>0</v>
      </c>
      <c r="F263" s="25">
        <f>SUM(F22:F262)</f>
        <v>0</v>
      </c>
      <c r="G263" s="25">
        <f>SUM(G22:G262)</f>
        <v>0</v>
      </c>
      <c r="H263" s="24"/>
      <c r="I263" s="26"/>
      <c r="J263" s="23"/>
      <c r="K263" s="27"/>
      <c r="M263" s="22"/>
      <c r="N263" s="22"/>
      <c r="O263" s="23"/>
      <c r="P263" s="24"/>
      <c r="Q263" s="25">
        <f>SUM(Q22:Q262)</f>
        <v>3959.734435299943</v>
      </c>
      <c r="R263" s="25">
        <f>SUM(R22:R262)</f>
        <v>1459.7344352999457</v>
      </c>
      <c r="S263" s="25">
        <f>SUM(S22:S262)</f>
        <v>2500.0000000000014</v>
      </c>
      <c r="T263" s="24"/>
      <c r="U263" s="26"/>
      <c r="V263" s="23"/>
      <c r="W263" s="27"/>
    </row>
    <row r="264" spans="1:23" ht="13.5" thickTop="1" x14ac:dyDescent="0.2">
      <c r="A264" s="16"/>
      <c r="B264" s="16"/>
      <c r="C264" s="7"/>
      <c r="D264" s="8"/>
      <c r="E264" s="8"/>
      <c r="F264" s="8"/>
      <c r="G264" s="8"/>
      <c r="H264" s="8"/>
      <c r="I264" s="9"/>
      <c r="J264" s="7"/>
      <c r="K264" s="11"/>
    </row>
  </sheetData>
  <sheetProtection password="CC3D" sheet="1" objects="1" scenarios="1" selectLockedCells="1" selectUnlockedCells="1"/>
  <mergeCells count="12">
    <mergeCell ref="M18:O18"/>
    <mergeCell ref="A13:C13"/>
    <mergeCell ref="A14:C14"/>
    <mergeCell ref="A15:C15"/>
    <mergeCell ref="A16:C16"/>
    <mergeCell ref="A17:C17"/>
    <mergeCell ref="A18:C18"/>
    <mergeCell ref="M13:O13"/>
    <mergeCell ref="M14:O14"/>
    <mergeCell ref="M15:O15"/>
    <mergeCell ref="M16:O16"/>
    <mergeCell ref="M17:O17"/>
  </mergeCells>
  <dataValidations count="4">
    <dataValidation type="decimal" allowBlank="1" showInputMessage="1" showErrorMessage="1" errorTitle="Invalid Input" error="This value must be entered as a percentage between 0% and 100%." promptTitle="Annual Interest Rate" prompt="Enter the annual interest rate as a percentage." sqref="D14 P14">
      <formula1>0</formula1>
      <formula2>1</formula2>
    </dataValidation>
    <dataValidation type="whole" allowBlank="1" showInputMessage="1" showErrorMessage="1" errorTitle="Invalid Loan Period" error="The loan period should be an integer value between 1 and 360." promptTitle="Loan Period in Months" prompt="Enter a loan period between 1 and 360." sqref="D15 P15">
      <formula1>1</formula1>
      <formula2>360</formula2>
    </dataValidation>
    <dataValidation type="list" allowBlank="1" showInputMessage="1" showErrorMessage="1" promptTitle="Loan Repayment Type" prompt="Select whether the loan is repaid at the beginning or end of a month." sqref="D18 P18">
      <formula1>"Beginning, End"</formula1>
    </dataValidation>
    <dataValidation type="date" operator="greaterThan" allowBlank="1" showInputMessage="1" showErrorMessage="1" errorTitle="Invalid Date" error="This is not a valid date - the date should be entered according to the Regional Date settings." promptTitle="Loan Start Date" prompt="Enter the date of the first loan repayment." sqref="D17 P17">
      <formula1>367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Comparison</vt:lpstr>
      <vt:lpstr>Amortization-Variable</vt:lpstr>
      <vt:lpstr>Amortization-Fixed</vt:lpstr>
      <vt:lpstr>'Amortization-Variable'!Print_Titles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Skills | Loan Amortization Template</dc:title>
  <dc:subject>Unique Excel Based Loan Amortization Template</dc:subject>
  <dc:creator>Excel Skills</dc:creator>
  <cp:keywords>loan amortization, loan repayment, amortisation</cp:keywords>
  <cp:lastModifiedBy>Enterprise</cp:lastModifiedBy>
  <cp:lastPrinted>2014-06-02T16:35:34Z</cp:lastPrinted>
  <dcterms:created xsi:type="dcterms:W3CDTF">2009-04-24T13:49:41Z</dcterms:created>
  <dcterms:modified xsi:type="dcterms:W3CDTF">2014-06-02T18:51:13Z</dcterms:modified>
  <cp:contentStatus/>
</cp:coreProperties>
</file>